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15000" windowHeight="801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L191" i="1" l="1"/>
  <c r="L163" i="1"/>
  <c r="L167" i="1"/>
  <c r="L166" i="1"/>
  <c r="L139" i="1"/>
  <c r="L154" i="1"/>
  <c r="L148" i="1"/>
  <c r="L129" i="1"/>
  <c r="L97" i="1"/>
  <c r="L91" i="1"/>
  <c r="L72" i="1"/>
  <c r="L15" i="1"/>
  <c r="L11" i="1"/>
  <c r="L44" i="1"/>
  <c r="L34" i="1"/>
  <c r="B195" i="1"/>
  <c r="A195" i="1"/>
  <c r="L194" i="1"/>
  <c r="J194" i="1"/>
  <c r="J195" i="1"/>
  <c r="I194" i="1"/>
  <c r="H194" i="1"/>
  <c r="H195" i="1"/>
  <c r="G194" i="1"/>
  <c r="F194" i="1"/>
  <c r="F195" i="1"/>
  <c r="B185" i="1"/>
  <c r="A185" i="1"/>
  <c r="L184" i="1"/>
  <c r="L195" i="1"/>
  <c r="J184" i="1"/>
  <c r="I184" i="1"/>
  <c r="I195" i="1"/>
  <c r="H184" i="1"/>
  <c r="G184" i="1"/>
  <c r="G195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/>
  <c r="J165" i="1"/>
  <c r="J176" i="1"/>
  <c r="I165" i="1"/>
  <c r="I176" i="1"/>
  <c r="H165" i="1"/>
  <c r="H176" i="1"/>
  <c r="G165" i="1"/>
  <c r="G176" i="1"/>
  <c r="F165" i="1"/>
  <c r="F176" i="1"/>
  <c r="B157" i="1"/>
  <c r="A157" i="1"/>
  <c r="L156" i="1"/>
  <c r="J156" i="1"/>
  <c r="J157" i="1"/>
  <c r="I156" i="1"/>
  <c r="H156" i="1"/>
  <c r="G156" i="1"/>
  <c r="F156" i="1"/>
  <c r="B147" i="1"/>
  <c r="A147" i="1"/>
  <c r="L146" i="1"/>
  <c r="L157" i="1"/>
  <c r="J146" i="1"/>
  <c r="I146" i="1"/>
  <c r="I157" i="1"/>
  <c r="H146" i="1"/>
  <c r="H157" i="1"/>
  <c r="G146" i="1"/>
  <c r="G157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I127" i="1"/>
  <c r="I138" i="1"/>
  <c r="H127" i="1"/>
  <c r="H138" i="1"/>
  <c r="G127" i="1"/>
  <c r="G138" i="1"/>
  <c r="F127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/>
  <c r="J108" i="1"/>
  <c r="J119" i="1"/>
  <c r="I108" i="1"/>
  <c r="I119" i="1"/>
  <c r="H108" i="1"/>
  <c r="H119" i="1"/>
  <c r="G108" i="1"/>
  <c r="G119" i="1"/>
  <c r="F108" i="1"/>
  <c r="F119" i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I89" i="1"/>
  <c r="I100" i="1"/>
  <c r="H89" i="1"/>
  <c r="H100" i="1"/>
  <c r="G89" i="1"/>
  <c r="G100" i="1"/>
  <c r="F89" i="1"/>
  <c r="F100" i="1"/>
  <c r="B81" i="1"/>
  <c r="A81" i="1"/>
  <c r="L80" i="1"/>
  <c r="J80" i="1"/>
  <c r="I80" i="1"/>
  <c r="H80" i="1"/>
  <c r="G80" i="1"/>
  <c r="F80" i="1"/>
  <c r="F81" i="1"/>
  <c r="B71" i="1"/>
  <c r="A71" i="1"/>
  <c r="L70" i="1"/>
  <c r="J70" i="1"/>
  <c r="J81" i="1"/>
  <c r="I70" i="1"/>
  <c r="I81" i="1"/>
  <c r="H70" i="1"/>
  <c r="G70" i="1"/>
  <c r="G81" i="1"/>
  <c r="F70" i="1"/>
  <c r="B62" i="1"/>
  <c r="A62" i="1"/>
  <c r="L61" i="1"/>
  <c r="J61" i="1"/>
  <c r="I61" i="1"/>
  <c r="I62" i="1"/>
  <c r="H61" i="1"/>
  <c r="G61" i="1"/>
  <c r="F61" i="1"/>
  <c r="B52" i="1"/>
  <c r="A52" i="1"/>
  <c r="L51" i="1"/>
  <c r="L62" i="1"/>
  <c r="J51" i="1"/>
  <c r="I51" i="1"/>
  <c r="H51" i="1"/>
  <c r="H62" i="1"/>
  <c r="G51" i="1"/>
  <c r="F51" i="1"/>
  <c r="F62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/>
  <c r="G13" i="1"/>
  <c r="F13" i="1"/>
  <c r="F24" i="1"/>
  <c r="J138" i="1"/>
  <c r="L81" i="1"/>
  <c r="L43" i="1"/>
  <c r="L24" i="1"/>
  <c r="J62" i="1"/>
  <c r="J43" i="1"/>
  <c r="G43" i="1"/>
  <c r="H43" i="1"/>
  <c r="J24" i="1"/>
  <c r="H81" i="1"/>
  <c r="G62" i="1"/>
  <c r="I43" i="1"/>
  <c r="I24" i="1"/>
  <c r="G24" i="1"/>
  <c r="G196" i="1"/>
  <c r="L196" i="1"/>
  <c r="J100" i="1"/>
  <c r="F196" i="1"/>
  <c r="H196" i="1"/>
  <c r="I196" i="1"/>
  <c r="J196" i="1"/>
</calcChain>
</file>

<file path=xl/sharedStrings.xml><?xml version="1.0" encoding="utf-8"?>
<sst xmlns="http://schemas.openxmlformats.org/spreadsheetml/2006/main" count="379" uniqueCount="116">
  <si>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</si>
  <si>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</si>
  <si>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</si>
  <si>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</si>
  <si>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</si>
  <si>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</si>
  <si>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</si>
  <si>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</si>
  <si>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</si>
  <si>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</si>
  <si>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</si>
  <si>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</si>
  <si>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</si>
  <si>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</si>
  <si>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</si>
  <si>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</si>
  <si>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</si>
  <si>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</si>
  <si>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</si>
  <si>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</si>
  <si>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</si>
  <si>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</si>
  <si>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</si>
  <si>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</si>
  <si>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</si>
  <si>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</si>
  <si>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</si>
  <si>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</si>
  <si>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</si>
  <si>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</si>
  <si>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</si>
  <si>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</si>
  <si>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</si>
  <si>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</si>
  <si>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</si>
  <si>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</si>
  <si>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</si>
  <si>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</si>
  <si>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</si>
  <si>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 с маслом сливочным (200/10)</t>
  </si>
  <si>
    <t>Яйцо вареное</t>
  </si>
  <si>
    <t>1-2015</t>
  </si>
  <si>
    <t>Щи из свежей капусты с картофелем с голенью кур и свежей зеленью (200/12,5/5)</t>
  </si>
  <si>
    <t>Гуляш из говядины (25/25)</t>
  </si>
  <si>
    <t>Макаронные изделия отварные</t>
  </si>
  <si>
    <t>Чай сладкий</t>
  </si>
  <si>
    <t>Хлеб ржаной</t>
  </si>
  <si>
    <t>Хлеб пшеничный</t>
  </si>
  <si>
    <t>88-2015</t>
  </si>
  <si>
    <t>260-2015</t>
  </si>
  <si>
    <t>309-2015</t>
  </si>
  <si>
    <t>376-2015</t>
  </si>
  <si>
    <t>Птица тушеная в соусе (50/50)</t>
  </si>
  <si>
    <t>Каша гречневая рассыпчатая</t>
  </si>
  <si>
    <t>Зеленый горошек порционно</t>
  </si>
  <si>
    <t>Табл. 24-1994</t>
  </si>
  <si>
    <t>290-2015</t>
  </si>
  <si>
    <t>463-1994</t>
  </si>
  <si>
    <t>Рассольник "Ленинградский" с голенью кур и свежей зеленью (200/12,5/5)</t>
  </si>
  <si>
    <t>Жаркое по-домашнему</t>
  </si>
  <si>
    <t>Овощи свежие порционно</t>
  </si>
  <si>
    <t>Компот из яблок</t>
  </si>
  <si>
    <t>Фрукт свежий</t>
  </si>
  <si>
    <t>96-2015</t>
  </si>
  <si>
    <t>394-1994</t>
  </si>
  <si>
    <t>342-2015</t>
  </si>
  <si>
    <t>Сырники со сгущенным молоком (вареньем) 100/15</t>
  </si>
  <si>
    <t xml:space="preserve">82-2015 </t>
  </si>
  <si>
    <t xml:space="preserve">Котлета из говядины </t>
  </si>
  <si>
    <t>268-2015</t>
  </si>
  <si>
    <t>Рис отварной</t>
  </si>
  <si>
    <t>304-2015</t>
  </si>
  <si>
    <t xml:space="preserve">Котлеты куриные </t>
  </si>
  <si>
    <t>Напиток кофейный на молоке</t>
  </si>
  <si>
    <t>295-2015</t>
  </si>
  <si>
    <t>379-2015</t>
  </si>
  <si>
    <t>Суп картофельный с бобовыми и голенью кур и свежей зеленью (200/12,5/5)</t>
  </si>
  <si>
    <t>Поджарка из филе кур (25/25)</t>
  </si>
  <si>
    <t>Мучное или кондитерское изделие</t>
  </si>
  <si>
    <t>102-2015</t>
  </si>
  <si>
    <t>ТК от 27.02.13</t>
  </si>
  <si>
    <t>Суп с макаронными изделиями и голенью кур и свежей зеленью (200/12,5/5)</t>
  </si>
  <si>
    <t>Котлета рыбная</t>
  </si>
  <si>
    <t>Картофельное пюре</t>
  </si>
  <si>
    <t>111-2015</t>
  </si>
  <si>
    <t>234-2015</t>
  </si>
  <si>
    <t>312-2015</t>
  </si>
  <si>
    <t>Суп картофельный с крупой и рыбными консервами (200/12,5)</t>
  </si>
  <si>
    <t>204-2011</t>
  </si>
  <si>
    <t>Печень по-строгановски (30/30)</t>
  </si>
  <si>
    <t>255-2015</t>
  </si>
  <si>
    <t>Запеканка из творога со сгущенным молоком (100/20)</t>
  </si>
  <si>
    <t>223-2015</t>
  </si>
  <si>
    <t>Жаркое по -домашнему</t>
  </si>
  <si>
    <t>Мясо отварное</t>
  </si>
  <si>
    <t>Капуста тушеная</t>
  </si>
  <si>
    <t>241-2015</t>
  </si>
  <si>
    <t>321-2015</t>
  </si>
  <si>
    <t>Йогурт фруктовый</t>
  </si>
  <si>
    <t>МБОУ СШ №1 г. Иваново</t>
  </si>
  <si>
    <t xml:space="preserve">Борщ с капустой и картофелем </t>
  </si>
  <si>
    <t>Напиток апельсиновый</t>
  </si>
  <si>
    <t>1008-2011</t>
  </si>
  <si>
    <t>Бутерброд с сыром (20/30)</t>
  </si>
  <si>
    <t>Птица тушеная в соусе (25/25)</t>
  </si>
  <si>
    <t>Бутерброд с сыром (20/40)</t>
  </si>
  <si>
    <t>горячее</t>
  </si>
  <si>
    <t>Бутерброд  с  маслом сливочным (10/20)</t>
  </si>
  <si>
    <t>директор</t>
  </si>
  <si>
    <t>Степович Н.В.</t>
  </si>
  <si>
    <t>Суп с макаронными изделиями и голенью кур и свежей зеленью (200/12,5/2,5)</t>
  </si>
  <si>
    <t>Булочка с маком</t>
  </si>
  <si>
    <t>Птица тушенная в соусе (30/30)</t>
  </si>
  <si>
    <t xml:space="preserve">рис отварной </t>
  </si>
  <si>
    <t>птица тушеная в соусе (30/30)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</si>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</sst>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4"/>
      <color rgb="FF000000"/>
      <name val="Calibri"/>
      <family val="2"/>
      <charset val="204"/>
    </font>
    <font>
      <b/>
      <sz val="10.5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i/>
      <sz val="14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10" fillId="0" borderId="2" xfId="0" applyNumberFormat="1" applyFont="1" applyBorder="1" applyAlignment="1" applyProtection="1">
      <alignment wrapText="1"/>
      <protection locked="0"/>
    </xf>
    <xf numFmtId="0" fontId="10" fillId="0" borderId="2" xfId="0" applyFont="1" applyBorder="1" applyAlignment="1" applyProtection="1">
      <protection locked="0"/>
    </xf>
    <xf numFmtId="49" fontId="10" fillId="0" borderId="2" xfId="0" applyNumberFormat="1" applyFont="1" applyBorder="1" applyAlignment="1" applyProtection="1">
      <protection locked="0"/>
    </xf>
    <xf numFmtId="49" fontId="10" fillId="0" borderId="2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10" fillId="4" borderId="2" xfId="0" applyFont="1" applyFill="1" applyBorder="1" applyAlignment="1" applyProtection="1">
      <protection locked="0"/>
    </xf>
    <xf numFmtId="0" fontId="10" fillId="0" borderId="2" xfId="0" applyFont="1" applyBorder="1" applyAlignment="1" applyProtection="1">
      <alignment wrapText="1"/>
      <protection locked="0"/>
    </xf>
    <xf numFmtId="0" fontId="10" fillId="0" borderId="2" xfId="0" applyFont="1" applyBorder="1" applyAlignment="1" applyProtection="1">
      <alignment horizontal="left" wrapText="1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49" fontId="10" fillId="4" borderId="2" xfId="0" applyNumberFormat="1" applyFont="1" applyFill="1" applyBorder="1" applyAlignment="1" applyProtection="1">
      <protection locked="0"/>
    </xf>
    <xf numFmtId="49" fontId="10" fillId="4" borderId="2" xfId="0" applyNumberFormat="1" applyFont="1" applyFill="1" applyBorder="1" applyAlignment="1" applyProtection="1">
      <alignment wrapText="1"/>
      <protection locked="0"/>
    </xf>
    <xf numFmtId="0" fontId="10" fillId="4" borderId="2" xfId="0" applyFont="1" applyFill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protection locked="0"/>
    </xf>
    <xf numFmtId="0" fontId="13" fillId="0" borderId="2" xfId="0" applyFont="1" applyBorder="1" applyProtection="1">
      <protection locked="0"/>
    </xf>
    <xf numFmtId="2" fontId="10" fillId="0" borderId="2" xfId="0" applyNumberFormat="1" applyFont="1" applyBorder="1" applyAlignment="1" applyProtection="1">
      <protection locked="0"/>
    </xf>
    <xf numFmtId="2" fontId="14" fillId="0" borderId="2" xfId="0" applyNumberFormat="1" applyFont="1" applyBorder="1" applyAlignment="1" applyProtection="1">
      <protection locked="0"/>
    </xf>
    <xf numFmtId="0" fontId="0" fillId="2" borderId="2" xfId="0" applyFont="1" applyFill="1" applyBorder="1" applyProtection="1">
      <protection locked="0"/>
    </xf>
    <xf numFmtId="2" fontId="15" fillId="0" borderId="2" xfId="0" applyNumberFormat="1" applyFont="1" applyBorder="1" applyAlignment="1" applyProtection="1"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5" sqref="E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99</v>
      </c>
      <c r="D1" s="72"/>
      <c r="E1" s="72"/>
      <c r="F1" s="12" t="s">
        <v>16</v>
      </c>
      <c r="G1" s="2" t="s">
        <v>17</v>
      </c>
      <c r="H1" s="73" t="s">
        <v>108</v>
      </c>
      <c r="I1" s="73"/>
      <c r="J1" s="73"/>
      <c r="K1" s="73"/>
    </row>
    <row r="2" spans="1:12" ht="18" x14ac:dyDescent="0.2">
      <c r="A2" s="35" t="s">
        <v>6</v>
      </c>
      <c r="C2" s="2"/>
      <c r="G2" s="2" t="s">
        <v>18</v>
      </c>
      <c r="H2" s="73" t="s">
        <v>109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2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7.5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210</v>
      </c>
      <c r="G6" s="50">
        <v>4.63</v>
      </c>
      <c r="H6" s="50">
        <v>8.52</v>
      </c>
      <c r="I6" s="50">
        <v>25.51</v>
      </c>
      <c r="J6" s="50">
        <v>198</v>
      </c>
      <c r="K6" s="54"/>
      <c r="L6" s="68">
        <v>28</v>
      </c>
    </row>
    <row r="7" spans="1:12" ht="15" x14ac:dyDescent="0.25">
      <c r="A7" s="23"/>
      <c r="B7" s="15"/>
      <c r="C7" s="11"/>
      <c r="D7" s="6" t="s">
        <v>29</v>
      </c>
      <c r="E7" s="54"/>
      <c r="F7" s="54"/>
      <c r="G7" s="54"/>
      <c r="H7" s="54"/>
      <c r="I7" s="54"/>
      <c r="J7" s="54"/>
      <c r="K7" s="54"/>
      <c r="L7" s="54"/>
    </row>
    <row r="8" spans="1:12" ht="18.75" x14ac:dyDescent="0.3">
      <c r="A8" s="23"/>
      <c r="B8" s="15"/>
      <c r="C8" s="11"/>
      <c r="D8" s="7" t="s">
        <v>22</v>
      </c>
      <c r="E8" s="49" t="s">
        <v>45</v>
      </c>
      <c r="F8" s="50">
        <v>200</v>
      </c>
      <c r="G8" s="50">
        <v>0.2</v>
      </c>
      <c r="H8" s="50"/>
      <c r="I8" s="50">
        <v>15</v>
      </c>
      <c r="J8" s="50">
        <v>56</v>
      </c>
      <c r="K8" s="54"/>
      <c r="L8" s="50">
        <v>3.52</v>
      </c>
    </row>
    <row r="9" spans="1:12" ht="18.75" x14ac:dyDescent="0.3">
      <c r="A9" s="23"/>
      <c r="B9" s="15"/>
      <c r="C9" s="11"/>
      <c r="D9" s="7" t="s">
        <v>23</v>
      </c>
      <c r="E9" s="51" t="s">
        <v>47</v>
      </c>
      <c r="F9" s="50">
        <v>20</v>
      </c>
      <c r="G9" s="50">
        <v>1.65</v>
      </c>
      <c r="H9" s="50">
        <v>0.27500000000000002</v>
      </c>
      <c r="I9" s="50">
        <v>10.25</v>
      </c>
      <c r="J9" s="50">
        <v>52</v>
      </c>
      <c r="K9" s="54"/>
      <c r="L9" s="50">
        <v>2.63</v>
      </c>
    </row>
    <row r="10" spans="1:12" ht="15" x14ac:dyDescent="0.25">
      <c r="A10" s="23"/>
      <c r="B10" s="15"/>
      <c r="C10" s="11"/>
      <c r="D10" s="7" t="s">
        <v>24</v>
      </c>
      <c r="E10" s="54"/>
      <c r="F10" s="54"/>
      <c r="G10" s="54"/>
      <c r="H10" s="54"/>
      <c r="I10" s="54"/>
      <c r="J10" s="54"/>
      <c r="K10" s="54"/>
      <c r="L10" s="54"/>
    </row>
    <row r="11" spans="1:12" ht="18.75" x14ac:dyDescent="0.3">
      <c r="A11" s="23"/>
      <c r="B11" s="15"/>
      <c r="C11" s="11"/>
      <c r="D11" s="6" t="s">
        <v>26</v>
      </c>
      <c r="E11" s="51" t="s">
        <v>103</v>
      </c>
      <c r="F11" s="50">
        <v>50</v>
      </c>
      <c r="G11" s="54"/>
      <c r="H11" s="54"/>
      <c r="I11" s="54"/>
      <c r="J11" s="54"/>
      <c r="K11" s="54"/>
      <c r="L11" s="65">
        <f>8.69+8.69+3.88</f>
        <v>21.259999999999998</v>
      </c>
    </row>
    <row r="12" spans="1:12" ht="18.75" x14ac:dyDescent="0.3">
      <c r="A12" s="23"/>
      <c r="B12" s="15"/>
      <c r="C12" s="11"/>
      <c r="D12" s="6"/>
      <c r="E12" s="49" t="s">
        <v>40</v>
      </c>
      <c r="F12" s="50">
        <v>40</v>
      </c>
      <c r="G12" s="50"/>
      <c r="H12" s="50"/>
      <c r="I12" s="50"/>
      <c r="J12" s="50"/>
      <c r="K12" s="42"/>
      <c r="L12" s="68">
        <v>18.760000000000002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SUM(F25:F30)</f>
        <v>500</v>
      </c>
      <c r="G13" s="19">
        <f>SUM(G6:G12)</f>
        <v>6.48</v>
      </c>
      <c r="H13" s="19">
        <f>SUM(H6:H12)</f>
        <v>8.7949999999999999</v>
      </c>
      <c r="I13" s="19">
        <f>SUM(I6:I12)</f>
        <v>50.760000000000005</v>
      </c>
      <c r="J13" s="19">
        <f>SUM(J6:J12)</f>
        <v>306</v>
      </c>
      <c r="K13" s="25"/>
      <c r="L13" s="19">
        <f>SUM(L6:L12)</f>
        <v>74.17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56.25" x14ac:dyDescent="0.3">
      <c r="A15" s="23"/>
      <c r="B15" s="15"/>
      <c r="C15" s="11"/>
      <c r="D15" s="7" t="s">
        <v>27</v>
      </c>
      <c r="E15" s="49" t="s">
        <v>42</v>
      </c>
      <c r="F15" s="50">
        <v>217.5</v>
      </c>
      <c r="G15" s="50">
        <v>4.7699999999999996</v>
      </c>
      <c r="H15" s="50">
        <v>5</v>
      </c>
      <c r="I15" s="50">
        <v>7.9</v>
      </c>
      <c r="J15" s="50">
        <v>113</v>
      </c>
      <c r="K15" s="53" t="s">
        <v>48</v>
      </c>
      <c r="L15" s="50">
        <f>4.2+6.91+1.9</f>
        <v>13.01</v>
      </c>
    </row>
    <row r="16" spans="1:12" ht="37.5" x14ac:dyDescent="0.3">
      <c r="A16" s="23"/>
      <c r="B16" s="15"/>
      <c r="C16" s="11"/>
      <c r="D16" s="7" t="s">
        <v>28</v>
      </c>
      <c r="E16" s="49" t="s">
        <v>43</v>
      </c>
      <c r="F16" s="50">
        <v>50</v>
      </c>
      <c r="G16" s="50"/>
      <c r="H16" s="50"/>
      <c r="I16" s="50"/>
      <c r="J16" s="50"/>
      <c r="K16" s="53" t="s">
        <v>49</v>
      </c>
      <c r="L16" s="50">
        <v>35.450000000000003</v>
      </c>
    </row>
    <row r="17" spans="1:12" ht="37.5" x14ac:dyDescent="0.3">
      <c r="A17" s="23"/>
      <c r="B17" s="15"/>
      <c r="C17" s="11"/>
      <c r="D17" s="7" t="s">
        <v>29</v>
      </c>
      <c r="E17" s="49" t="s">
        <v>44</v>
      </c>
      <c r="F17" s="50">
        <v>150</v>
      </c>
      <c r="G17" s="50">
        <v>5.5</v>
      </c>
      <c r="H17" s="50">
        <v>4.5</v>
      </c>
      <c r="I17" s="50">
        <v>26.4</v>
      </c>
      <c r="J17" s="50">
        <v>168</v>
      </c>
      <c r="K17" s="53" t="s">
        <v>50</v>
      </c>
      <c r="L17" s="50">
        <v>13.85</v>
      </c>
    </row>
    <row r="18" spans="1:12" ht="37.5" x14ac:dyDescent="0.3">
      <c r="A18" s="23"/>
      <c r="B18" s="15"/>
      <c r="C18" s="11"/>
      <c r="D18" s="7" t="s">
        <v>30</v>
      </c>
      <c r="E18" s="49" t="s">
        <v>45</v>
      </c>
      <c r="F18" s="50">
        <v>200</v>
      </c>
      <c r="G18" s="50">
        <v>0.2</v>
      </c>
      <c r="H18" s="50"/>
      <c r="I18" s="50">
        <v>15</v>
      </c>
      <c r="J18" s="50">
        <v>56</v>
      </c>
      <c r="K18" s="53" t="s">
        <v>51</v>
      </c>
      <c r="L18" s="50">
        <v>3.52</v>
      </c>
    </row>
    <row r="19" spans="1:12" ht="18.75" x14ac:dyDescent="0.3">
      <c r="A19" s="23"/>
      <c r="B19" s="15"/>
      <c r="C19" s="11"/>
      <c r="D19" s="7" t="s">
        <v>31</v>
      </c>
      <c r="E19" s="51" t="s">
        <v>47</v>
      </c>
      <c r="F19" s="50">
        <v>40</v>
      </c>
      <c r="G19" s="50">
        <v>1.65</v>
      </c>
      <c r="H19" s="50">
        <v>0.27500000000000002</v>
      </c>
      <c r="I19" s="50">
        <v>10.25</v>
      </c>
      <c r="J19" s="50">
        <v>52</v>
      </c>
      <c r="K19" s="54"/>
      <c r="L19" s="54">
        <v>5.12</v>
      </c>
    </row>
    <row r="20" spans="1:12" ht="18.75" x14ac:dyDescent="0.3">
      <c r="A20" s="23"/>
      <c r="B20" s="15"/>
      <c r="C20" s="11"/>
      <c r="D20" s="7" t="s">
        <v>32</v>
      </c>
      <c r="E20" s="51" t="s">
        <v>46</v>
      </c>
      <c r="F20" s="50">
        <v>45</v>
      </c>
      <c r="G20" s="50">
        <v>2.44</v>
      </c>
      <c r="H20" s="50">
        <v>0.48</v>
      </c>
      <c r="I20" s="50">
        <v>16.399999999999999</v>
      </c>
      <c r="J20" s="54">
        <v>82.4</v>
      </c>
      <c r="K20" s="54"/>
      <c r="L20" s="54">
        <v>3.22</v>
      </c>
    </row>
    <row r="21" spans="1:12" ht="15" x14ac:dyDescent="0.25">
      <c r="A21" s="23"/>
      <c r="B21" s="15"/>
      <c r="C21" s="11"/>
      <c r="D21" s="67" t="s">
        <v>24</v>
      </c>
      <c r="E21" s="54"/>
      <c r="F21" s="54"/>
      <c r="G21" s="54"/>
      <c r="H21" s="54"/>
      <c r="I21" s="54"/>
      <c r="J21" s="54"/>
      <c r="K21" s="54"/>
      <c r="L21" s="54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702.5</v>
      </c>
      <c r="G23" s="19">
        <f>SUM(G14:G22)</f>
        <v>14.559999999999999</v>
      </c>
      <c r="H23" s="19">
        <f>SUM(H14:H22)</f>
        <v>10.255000000000001</v>
      </c>
      <c r="I23" s="19">
        <f>SUM(I14:I22)</f>
        <v>75.949999999999989</v>
      </c>
      <c r="J23" s="19">
        <f>SUM(J14:J22)</f>
        <v>471.4</v>
      </c>
      <c r="K23" s="25"/>
      <c r="L23" s="19">
        <f>SUM(L14:L22)</f>
        <v>74.17</v>
      </c>
    </row>
    <row r="24" spans="1:12" ht="15" x14ac:dyDescent="0.2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1202.5</v>
      </c>
      <c r="G24" s="32">
        <f>G13+G23</f>
        <v>21.04</v>
      </c>
      <c r="H24" s="32">
        <f>H13+H23</f>
        <v>19.05</v>
      </c>
      <c r="I24" s="32">
        <f>I13+I23</f>
        <v>126.71</v>
      </c>
      <c r="J24" s="32">
        <f>J13+J23</f>
        <v>777.4</v>
      </c>
      <c r="K24" s="32"/>
      <c r="L24" s="32">
        <f>L13+L23</f>
        <v>148.34</v>
      </c>
    </row>
    <row r="25" spans="1:12" ht="37.5" x14ac:dyDescent="0.3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0">
        <v>100</v>
      </c>
      <c r="G25" s="55">
        <v>25.25</v>
      </c>
      <c r="H25" s="55">
        <v>13.67</v>
      </c>
      <c r="I25" s="55">
        <v>5.08</v>
      </c>
      <c r="J25" s="55">
        <v>220.4</v>
      </c>
      <c r="K25" s="53" t="s">
        <v>56</v>
      </c>
      <c r="L25" s="50">
        <v>51.69</v>
      </c>
    </row>
    <row r="26" spans="1:12" ht="37.5" x14ac:dyDescent="0.3">
      <c r="A26" s="14"/>
      <c r="B26" s="15"/>
      <c r="C26" s="11"/>
      <c r="D26" s="67" t="s">
        <v>29</v>
      </c>
      <c r="E26" s="49" t="s">
        <v>53</v>
      </c>
      <c r="F26" s="50">
        <v>150</v>
      </c>
      <c r="G26" s="50">
        <v>6</v>
      </c>
      <c r="H26" s="50">
        <v>6</v>
      </c>
      <c r="I26" s="50">
        <v>46.05</v>
      </c>
      <c r="J26" s="50">
        <v>243</v>
      </c>
      <c r="K26" s="53" t="s">
        <v>57</v>
      </c>
      <c r="L26" s="50">
        <v>11.49</v>
      </c>
    </row>
    <row r="27" spans="1:12" ht="37.5" x14ac:dyDescent="0.3">
      <c r="A27" s="14"/>
      <c r="B27" s="15"/>
      <c r="C27" s="11"/>
      <c r="D27" s="7" t="s">
        <v>22</v>
      </c>
      <c r="E27" s="49" t="s">
        <v>45</v>
      </c>
      <c r="F27" s="50">
        <v>200</v>
      </c>
      <c r="G27" s="50">
        <v>0.2</v>
      </c>
      <c r="H27" s="50"/>
      <c r="I27" s="50">
        <v>15</v>
      </c>
      <c r="J27" s="50">
        <v>56</v>
      </c>
      <c r="K27" s="53" t="s">
        <v>51</v>
      </c>
      <c r="L27" s="50">
        <v>3.52</v>
      </c>
    </row>
    <row r="28" spans="1:12" ht="18.75" x14ac:dyDescent="0.3">
      <c r="A28" s="14"/>
      <c r="B28" s="15"/>
      <c r="C28" s="11"/>
      <c r="D28" s="7" t="s">
        <v>23</v>
      </c>
      <c r="E28" s="51" t="s">
        <v>47</v>
      </c>
      <c r="F28" s="50">
        <v>35</v>
      </c>
      <c r="G28" s="50">
        <v>1.65</v>
      </c>
      <c r="H28" s="50">
        <v>0.27500000000000002</v>
      </c>
      <c r="I28" s="50">
        <v>10.25</v>
      </c>
      <c r="J28" s="50">
        <v>52</v>
      </c>
      <c r="K28" s="52"/>
      <c r="L28" s="50">
        <v>2.76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54"/>
      <c r="H29" s="54"/>
      <c r="I29" s="54"/>
      <c r="J29" s="54"/>
      <c r="K29" s="42"/>
      <c r="L29" s="41"/>
    </row>
    <row r="30" spans="1:12" ht="56.25" x14ac:dyDescent="0.3">
      <c r="A30" s="14"/>
      <c r="B30" s="15"/>
      <c r="C30" s="11"/>
      <c r="D30" s="6" t="s">
        <v>26</v>
      </c>
      <c r="E30" s="49" t="s">
        <v>54</v>
      </c>
      <c r="F30" s="50">
        <v>15</v>
      </c>
      <c r="G30" s="50">
        <v>0.27</v>
      </c>
      <c r="H30" s="50"/>
      <c r="I30" s="50">
        <v>0.84</v>
      </c>
      <c r="J30" s="50">
        <v>9</v>
      </c>
      <c r="K30" s="53" t="s">
        <v>55</v>
      </c>
      <c r="L30" s="50">
        <v>4.71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33.370000000000005</v>
      </c>
      <c r="H32" s="19">
        <f>SUM(H25:H31)</f>
        <v>19.945</v>
      </c>
      <c r="I32" s="19">
        <f>SUM(I25:I31)</f>
        <v>77.22</v>
      </c>
      <c r="J32" s="19">
        <f>SUM(J25:J31)</f>
        <v>580.4</v>
      </c>
      <c r="K32" s="25"/>
      <c r="L32" s="19">
        <f>SUM(L25:L31)</f>
        <v>74.17</v>
      </c>
    </row>
    <row r="33" spans="1:12" ht="18.75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/>
      <c r="F33" s="50"/>
      <c r="G33" s="63"/>
      <c r="H33" s="63"/>
      <c r="I33" s="63"/>
      <c r="J33" s="63"/>
      <c r="K33" s="53"/>
      <c r="L33" s="41"/>
    </row>
    <row r="34" spans="1:12" ht="37.5" x14ac:dyDescent="0.3">
      <c r="A34" s="14"/>
      <c r="B34" s="15"/>
      <c r="C34" s="11"/>
      <c r="D34" s="7" t="s">
        <v>27</v>
      </c>
      <c r="E34" s="49" t="s">
        <v>58</v>
      </c>
      <c r="F34" s="50">
        <v>217.5</v>
      </c>
      <c r="G34" s="50">
        <v>7</v>
      </c>
      <c r="H34" s="50">
        <v>8</v>
      </c>
      <c r="I34" s="50">
        <v>18</v>
      </c>
      <c r="J34" s="50">
        <v>137</v>
      </c>
      <c r="K34" s="53" t="s">
        <v>63</v>
      </c>
      <c r="L34" s="65">
        <f>6.44+6.91+1.9</f>
        <v>15.250000000000002</v>
      </c>
    </row>
    <row r="35" spans="1:12" ht="18.75" x14ac:dyDescent="0.3">
      <c r="A35" s="14"/>
      <c r="B35" s="15"/>
      <c r="C35" s="11"/>
      <c r="D35" s="7" t="s">
        <v>28</v>
      </c>
      <c r="E35" s="49"/>
      <c r="F35" s="50"/>
      <c r="G35" s="50"/>
      <c r="H35" s="50"/>
      <c r="I35" s="50"/>
      <c r="J35" s="50"/>
      <c r="K35" s="53"/>
      <c r="L35" s="41"/>
    </row>
    <row r="36" spans="1:12" ht="37.5" x14ac:dyDescent="0.3">
      <c r="A36" s="14"/>
      <c r="B36" s="15"/>
      <c r="C36" s="11"/>
      <c r="D36" s="7" t="s">
        <v>29</v>
      </c>
      <c r="E36" s="49" t="s">
        <v>59</v>
      </c>
      <c r="F36" s="50">
        <v>150</v>
      </c>
      <c r="G36" s="50">
        <v>11.8</v>
      </c>
      <c r="H36" s="50">
        <v>15.42</v>
      </c>
      <c r="I36" s="50">
        <v>14.2</v>
      </c>
      <c r="J36" s="50">
        <v>246.17</v>
      </c>
      <c r="K36" s="53" t="s">
        <v>64</v>
      </c>
      <c r="L36" s="66">
        <v>36.83</v>
      </c>
    </row>
    <row r="37" spans="1:12" ht="37.5" x14ac:dyDescent="0.3">
      <c r="A37" s="14"/>
      <c r="B37" s="15"/>
      <c r="C37" s="11"/>
      <c r="D37" s="7" t="s">
        <v>30</v>
      </c>
      <c r="E37" s="49" t="s">
        <v>61</v>
      </c>
      <c r="F37" s="56">
        <v>200</v>
      </c>
      <c r="G37" s="56">
        <v>0.3</v>
      </c>
      <c r="H37" s="56"/>
      <c r="I37" s="56">
        <v>24</v>
      </c>
      <c r="J37" s="56">
        <v>92</v>
      </c>
      <c r="K37" s="53" t="s">
        <v>65</v>
      </c>
      <c r="L37" s="65">
        <v>7.09</v>
      </c>
    </row>
    <row r="38" spans="1:12" ht="18.75" x14ac:dyDescent="0.3">
      <c r="A38" s="14"/>
      <c r="B38" s="15"/>
      <c r="C38" s="11"/>
      <c r="D38" s="7" t="s">
        <v>31</v>
      </c>
      <c r="E38" s="54"/>
      <c r="F38" s="54"/>
      <c r="G38" s="54"/>
      <c r="H38" s="54"/>
      <c r="I38" s="54"/>
      <c r="J38" s="50"/>
      <c r="K38" s="54"/>
      <c r="L38" s="41"/>
    </row>
    <row r="39" spans="1:12" ht="18.75" x14ac:dyDescent="0.3">
      <c r="A39" s="14"/>
      <c r="B39" s="15"/>
      <c r="C39" s="11"/>
      <c r="D39" s="7" t="s">
        <v>32</v>
      </c>
      <c r="E39" s="51" t="s">
        <v>46</v>
      </c>
      <c r="F39" s="50">
        <v>40</v>
      </c>
      <c r="G39" s="50">
        <v>2.44</v>
      </c>
      <c r="H39" s="50">
        <v>0.48</v>
      </c>
      <c r="I39" s="50">
        <v>16.399999999999999</v>
      </c>
      <c r="J39" s="50">
        <v>82.4</v>
      </c>
      <c r="K39" s="42"/>
      <c r="L39" s="65">
        <v>3.03</v>
      </c>
    </row>
    <row r="40" spans="1:12" ht="18.75" x14ac:dyDescent="0.3">
      <c r="A40" s="14"/>
      <c r="B40" s="15"/>
      <c r="C40" s="11"/>
      <c r="D40" s="67" t="s">
        <v>24</v>
      </c>
      <c r="E40" s="51" t="s">
        <v>62</v>
      </c>
      <c r="F40" s="50">
        <v>100</v>
      </c>
      <c r="G40" s="50">
        <v>3.22</v>
      </c>
      <c r="H40" s="50">
        <v>1</v>
      </c>
      <c r="I40" s="50">
        <v>42</v>
      </c>
      <c r="J40" s="50">
        <v>70</v>
      </c>
      <c r="K40" s="42"/>
      <c r="L40" s="65">
        <v>11.97</v>
      </c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707.5</v>
      </c>
      <c r="G42" s="19">
        <f>SUM(G33:G41)</f>
        <v>24.76</v>
      </c>
      <c r="H42" s="19">
        <f>SUM(H33:H41)</f>
        <v>24.900000000000002</v>
      </c>
      <c r="I42" s="19">
        <f>SUM(I33:I41)</f>
        <v>114.6</v>
      </c>
      <c r="J42" s="19">
        <f>SUM(J33:J41)</f>
        <v>627.56999999999994</v>
      </c>
      <c r="K42" s="25"/>
      <c r="L42" s="19">
        <f>SUM(L33:L41)</f>
        <v>74.17</v>
      </c>
    </row>
    <row r="43" spans="1:12" ht="15.75" customHeight="1" x14ac:dyDescent="0.2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1207.5</v>
      </c>
      <c r="G43" s="32">
        <f>G32+G42</f>
        <v>58.13000000000001</v>
      </c>
      <c r="H43" s="32">
        <f>H32+H42</f>
        <v>44.844999999999999</v>
      </c>
      <c r="I43" s="32">
        <f>I32+I42</f>
        <v>191.82</v>
      </c>
      <c r="J43" s="32">
        <f>J32+J42</f>
        <v>1207.9699999999998</v>
      </c>
      <c r="K43" s="32"/>
      <c r="L43" s="32">
        <f>L32+L42</f>
        <v>148.34</v>
      </c>
    </row>
    <row r="44" spans="1:12" ht="37.5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66</v>
      </c>
      <c r="F44" s="50">
        <v>115</v>
      </c>
      <c r="G44" s="50">
        <v>15</v>
      </c>
      <c r="H44" s="50">
        <v>12</v>
      </c>
      <c r="I44" s="50">
        <v>40</v>
      </c>
      <c r="J44" s="50">
        <v>255</v>
      </c>
      <c r="K44" s="53"/>
      <c r="L44" s="50">
        <f>47.53+6.24</f>
        <v>53.77</v>
      </c>
    </row>
    <row r="45" spans="1:12" ht="18.75" x14ac:dyDescent="0.3">
      <c r="A45" s="23"/>
      <c r="B45" s="15"/>
      <c r="C45" s="11"/>
      <c r="D45" s="6"/>
      <c r="E45" s="49"/>
      <c r="F45" s="50"/>
      <c r="G45" s="63"/>
      <c r="H45" s="63"/>
      <c r="I45" s="63"/>
      <c r="J45" s="63"/>
      <c r="K45" s="53"/>
      <c r="L45" s="41"/>
    </row>
    <row r="46" spans="1:12" ht="18.75" x14ac:dyDescent="0.3">
      <c r="A46" s="23"/>
      <c r="B46" s="15"/>
      <c r="C46" s="11"/>
      <c r="D46" s="7" t="s">
        <v>22</v>
      </c>
      <c r="E46" s="49" t="s">
        <v>45</v>
      </c>
      <c r="F46" s="50">
        <v>200</v>
      </c>
      <c r="G46" s="50">
        <v>0.2</v>
      </c>
      <c r="H46" s="50"/>
      <c r="I46" s="50">
        <v>15</v>
      </c>
      <c r="J46" s="50">
        <v>56</v>
      </c>
      <c r="K46" s="53"/>
      <c r="L46" s="50">
        <v>3.52</v>
      </c>
    </row>
    <row r="47" spans="1:12" ht="18.75" x14ac:dyDescent="0.3">
      <c r="A47" s="23"/>
      <c r="B47" s="15"/>
      <c r="C47" s="11"/>
      <c r="D47" s="7" t="s">
        <v>23</v>
      </c>
      <c r="E47" s="51" t="s">
        <v>47</v>
      </c>
      <c r="F47" s="50">
        <v>35</v>
      </c>
      <c r="G47" s="50">
        <v>1.65</v>
      </c>
      <c r="H47" s="50">
        <v>0.27500000000000002</v>
      </c>
      <c r="I47" s="50">
        <v>10.25</v>
      </c>
      <c r="J47" s="50">
        <v>52</v>
      </c>
      <c r="K47" s="42"/>
      <c r="L47" s="50">
        <v>2.56</v>
      </c>
    </row>
    <row r="48" spans="1:12" ht="18.75" x14ac:dyDescent="0.3">
      <c r="A48" s="23"/>
      <c r="B48" s="15"/>
      <c r="C48" s="11"/>
      <c r="D48" s="7" t="s">
        <v>24</v>
      </c>
      <c r="E48" s="51" t="s">
        <v>62</v>
      </c>
      <c r="F48" s="50">
        <v>150</v>
      </c>
      <c r="G48" s="50">
        <v>3.22</v>
      </c>
      <c r="H48" s="50">
        <v>1</v>
      </c>
      <c r="I48" s="50">
        <v>42</v>
      </c>
      <c r="J48" s="50">
        <v>70</v>
      </c>
      <c r="K48" s="42"/>
      <c r="L48" s="65">
        <v>14.32</v>
      </c>
    </row>
    <row r="49" spans="1:12" ht="18.75" x14ac:dyDescent="0.3">
      <c r="A49" s="23"/>
      <c r="B49" s="15"/>
      <c r="C49" s="11"/>
      <c r="D49" s="6"/>
      <c r="E49" s="49"/>
      <c r="F49" s="50"/>
      <c r="G49" s="63"/>
      <c r="H49" s="63"/>
      <c r="I49" s="63"/>
      <c r="J49" s="63"/>
      <c r="K49" s="53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>SUM(G44:G50)</f>
        <v>20.069999999999997</v>
      </c>
      <c r="H51" s="19">
        <f>SUM(H44:H50)</f>
        <v>13.275</v>
      </c>
      <c r="I51" s="19">
        <f>SUM(I44:I50)</f>
        <v>107.25</v>
      </c>
      <c r="J51" s="19">
        <f>SUM(J44:J50)</f>
        <v>433</v>
      </c>
      <c r="K51" s="25"/>
      <c r="L51" s="19">
        <f>SUM(L44:L50)</f>
        <v>74.170000000000016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37.5" x14ac:dyDescent="0.3">
      <c r="A53" s="23"/>
      <c r="B53" s="15"/>
      <c r="C53" s="11"/>
      <c r="D53" s="7" t="s">
        <v>27</v>
      </c>
      <c r="E53" s="57" t="s">
        <v>100</v>
      </c>
      <c r="F53" s="50">
        <v>250</v>
      </c>
      <c r="G53" s="50">
        <v>6</v>
      </c>
      <c r="H53" s="50">
        <v>5</v>
      </c>
      <c r="I53" s="50">
        <v>14</v>
      </c>
      <c r="J53" s="50">
        <v>102</v>
      </c>
      <c r="K53" s="53" t="s">
        <v>67</v>
      </c>
      <c r="L53" s="50">
        <v>6.67</v>
      </c>
    </row>
    <row r="54" spans="1:12" ht="37.5" x14ac:dyDescent="0.3">
      <c r="A54" s="23"/>
      <c r="B54" s="15"/>
      <c r="C54" s="11"/>
      <c r="D54" s="7" t="s">
        <v>28</v>
      </c>
      <c r="E54" s="49" t="s">
        <v>68</v>
      </c>
      <c r="F54" s="50">
        <v>50</v>
      </c>
      <c r="G54" s="50">
        <v>9</v>
      </c>
      <c r="H54" s="50">
        <v>10</v>
      </c>
      <c r="I54" s="50">
        <v>10</v>
      </c>
      <c r="J54" s="50">
        <v>147</v>
      </c>
      <c r="K54" s="53" t="s">
        <v>69</v>
      </c>
      <c r="L54" s="50">
        <v>34.32</v>
      </c>
    </row>
    <row r="55" spans="1:12" ht="37.5" x14ac:dyDescent="0.3">
      <c r="A55" s="23"/>
      <c r="B55" s="15"/>
      <c r="C55" s="11"/>
      <c r="D55" s="7" t="s">
        <v>29</v>
      </c>
      <c r="E55" s="51" t="s">
        <v>70</v>
      </c>
      <c r="F55" s="50">
        <v>150</v>
      </c>
      <c r="G55" s="50">
        <v>3.65</v>
      </c>
      <c r="H55" s="50">
        <v>5.37</v>
      </c>
      <c r="I55" s="50">
        <v>36.6</v>
      </c>
      <c r="J55" s="50">
        <v>209</v>
      </c>
      <c r="K55" s="53" t="s">
        <v>71</v>
      </c>
      <c r="L55" s="50">
        <v>15.18</v>
      </c>
    </row>
    <row r="56" spans="1:12" ht="37.5" x14ac:dyDescent="0.3">
      <c r="A56" s="23"/>
      <c r="B56" s="15"/>
      <c r="C56" s="11"/>
      <c r="D56" s="7" t="s">
        <v>30</v>
      </c>
      <c r="E56" s="49" t="s">
        <v>101</v>
      </c>
      <c r="F56" s="56">
        <v>200</v>
      </c>
      <c r="G56" s="56">
        <v>0.3</v>
      </c>
      <c r="H56" s="56"/>
      <c r="I56" s="56">
        <v>24</v>
      </c>
      <c r="J56" s="56">
        <v>92</v>
      </c>
      <c r="K56" s="53" t="s">
        <v>102</v>
      </c>
      <c r="L56" s="50">
        <v>6.85</v>
      </c>
    </row>
    <row r="57" spans="1:12" ht="15.75" x14ac:dyDescent="0.25">
      <c r="A57" s="23"/>
      <c r="B57" s="15"/>
      <c r="C57" s="11"/>
      <c r="D57" s="7" t="s">
        <v>31</v>
      </c>
      <c r="E57" s="40"/>
      <c r="F57" s="41"/>
      <c r="G57" s="64"/>
      <c r="H57" s="64"/>
      <c r="I57" s="64"/>
      <c r="J57" s="64"/>
      <c r="K57" s="42"/>
      <c r="L57" s="41"/>
    </row>
    <row r="58" spans="1:12" ht="18.75" x14ac:dyDescent="0.3">
      <c r="A58" s="23"/>
      <c r="B58" s="15"/>
      <c r="C58" s="11"/>
      <c r="D58" s="7" t="s">
        <v>32</v>
      </c>
      <c r="E58" s="51" t="s">
        <v>46</v>
      </c>
      <c r="F58" s="50">
        <v>40</v>
      </c>
      <c r="G58" s="50">
        <v>2.44</v>
      </c>
      <c r="H58" s="50">
        <v>0.48</v>
      </c>
      <c r="I58" s="50">
        <v>16.399999999999999</v>
      </c>
      <c r="J58" s="50">
        <v>82.4</v>
      </c>
      <c r="K58" s="42"/>
      <c r="L58" s="65">
        <v>3.03</v>
      </c>
    </row>
    <row r="59" spans="1:12" ht="18.75" x14ac:dyDescent="0.3">
      <c r="A59" s="23"/>
      <c r="B59" s="15"/>
      <c r="C59" s="11"/>
      <c r="D59" s="6"/>
      <c r="E59" s="51" t="s">
        <v>78</v>
      </c>
      <c r="F59" s="50">
        <v>30</v>
      </c>
      <c r="G59" s="50">
        <v>0.3</v>
      </c>
      <c r="H59" s="50">
        <v>0.3</v>
      </c>
      <c r="I59" s="50">
        <v>0.23</v>
      </c>
      <c r="J59" s="50">
        <v>35.200000000000003</v>
      </c>
      <c r="K59" s="42"/>
      <c r="L59" s="50">
        <v>8.1199999999999992</v>
      </c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>SUM(G52:G60)</f>
        <v>21.69</v>
      </c>
      <c r="H61" s="19">
        <f>SUM(H52:H60)</f>
        <v>21.150000000000002</v>
      </c>
      <c r="I61" s="19">
        <f>SUM(I52:I60)</f>
        <v>101.23</v>
      </c>
      <c r="J61" s="19">
        <f>SUM(J52:J60)</f>
        <v>667.6</v>
      </c>
      <c r="K61" s="25"/>
      <c r="L61" s="19">
        <f>SUM(L52:L60)</f>
        <v>74.17</v>
      </c>
    </row>
    <row r="62" spans="1:12" ht="15.75" customHeight="1" x14ac:dyDescent="0.2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1220</v>
      </c>
      <c r="G62" s="32">
        <f>G51+G61</f>
        <v>41.76</v>
      </c>
      <c r="H62" s="32">
        <f>H51+H61</f>
        <v>34.425000000000004</v>
      </c>
      <c r="I62" s="32">
        <f>I51+I61</f>
        <v>208.48000000000002</v>
      </c>
      <c r="J62" s="32">
        <f>J51+J61</f>
        <v>1100.5999999999999</v>
      </c>
      <c r="K62" s="32"/>
      <c r="L62" s="32">
        <f>L51+L61</f>
        <v>148.34000000000003</v>
      </c>
    </row>
    <row r="63" spans="1:12" ht="18.75" x14ac:dyDescent="0.3">
      <c r="A63" s="20">
        <v>1</v>
      </c>
      <c r="B63" s="21">
        <v>4</v>
      </c>
      <c r="C63" s="22" t="s">
        <v>20</v>
      </c>
      <c r="D63" s="5" t="s">
        <v>21</v>
      </c>
      <c r="E63" s="51" t="s">
        <v>72</v>
      </c>
      <c r="F63" s="50">
        <v>50</v>
      </c>
      <c r="G63" s="50">
        <v>10</v>
      </c>
      <c r="H63" s="50">
        <v>5.47</v>
      </c>
      <c r="I63" s="50">
        <v>7.73</v>
      </c>
      <c r="J63" s="50">
        <v>138</v>
      </c>
      <c r="K63" s="58" t="s">
        <v>74</v>
      </c>
      <c r="L63" s="50">
        <v>28.39</v>
      </c>
    </row>
    <row r="64" spans="1:12" ht="37.5" x14ac:dyDescent="0.3">
      <c r="A64" s="23"/>
      <c r="B64" s="15"/>
      <c r="C64" s="11"/>
      <c r="D64" s="6"/>
      <c r="E64" s="49" t="s">
        <v>44</v>
      </c>
      <c r="F64" s="50">
        <v>150</v>
      </c>
      <c r="G64" s="50">
        <v>3.67</v>
      </c>
      <c r="H64" s="50">
        <v>3</v>
      </c>
      <c r="I64" s="50">
        <v>17.600000000000001</v>
      </c>
      <c r="J64" s="50">
        <v>112</v>
      </c>
      <c r="K64" s="53" t="s">
        <v>50</v>
      </c>
      <c r="L64" s="50">
        <v>13.85</v>
      </c>
    </row>
    <row r="65" spans="1:12" ht="37.5" x14ac:dyDescent="0.3">
      <c r="A65" s="23"/>
      <c r="B65" s="15"/>
      <c r="C65" s="11"/>
      <c r="D65" s="7" t="s">
        <v>22</v>
      </c>
      <c r="E65" s="49" t="s">
        <v>73</v>
      </c>
      <c r="F65" s="50">
        <v>200</v>
      </c>
      <c r="G65" s="50">
        <v>3.95</v>
      </c>
      <c r="H65" s="50">
        <v>3.6</v>
      </c>
      <c r="I65" s="50">
        <v>25.35</v>
      </c>
      <c r="J65" s="50">
        <v>142.5</v>
      </c>
      <c r="K65" s="53" t="s">
        <v>75</v>
      </c>
      <c r="L65" s="50">
        <v>17.059999999999999</v>
      </c>
    </row>
    <row r="66" spans="1:12" ht="18.75" x14ac:dyDescent="0.3">
      <c r="A66" s="23"/>
      <c r="B66" s="15"/>
      <c r="C66" s="11"/>
      <c r="D66" s="7" t="s">
        <v>23</v>
      </c>
      <c r="E66" s="51" t="s">
        <v>47</v>
      </c>
      <c r="F66" s="50">
        <v>20</v>
      </c>
      <c r="G66" s="50">
        <v>1.65</v>
      </c>
      <c r="H66" s="50">
        <v>0.27500000000000002</v>
      </c>
      <c r="I66" s="50">
        <v>0.23</v>
      </c>
      <c r="J66" s="50">
        <v>52</v>
      </c>
      <c r="K66" s="42"/>
      <c r="L66" s="50">
        <v>2.56</v>
      </c>
    </row>
    <row r="67" spans="1:12" ht="18.75" x14ac:dyDescent="0.3">
      <c r="A67" s="23"/>
      <c r="B67" s="15"/>
      <c r="C67" s="11"/>
      <c r="D67" s="7" t="s">
        <v>24</v>
      </c>
      <c r="E67" s="51" t="s">
        <v>62</v>
      </c>
      <c r="F67" s="50">
        <v>100</v>
      </c>
      <c r="G67" s="50">
        <v>3.22</v>
      </c>
      <c r="H67" s="50">
        <v>1</v>
      </c>
      <c r="I67" s="50">
        <v>42</v>
      </c>
      <c r="J67" s="50">
        <v>70</v>
      </c>
      <c r="K67" s="42"/>
      <c r="L67" s="50">
        <v>12.31</v>
      </c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>SUM(G63:G69)</f>
        <v>22.49</v>
      </c>
      <c r="H70" s="19">
        <f>SUM(H63:H69)</f>
        <v>13.344999999999999</v>
      </c>
      <c r="I70" s="19">
        <f>SUM(I63:I69)</f>
        <v>92.91</v>
      </c>
      <c r="J70" s="19">
        <f>SUM(J63:J69)</f>
        <v>514.5</v>
      </c>
      <c r="K70" s="25"/>
      <c r="L70" s="19">
        <f>SUM(L63:L69)</f>
        <v>74.17</v>
      </c>
    </row>
    <row r="71" spans="1:12" ht="18.75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60</v>
      </c>
      <c r="F71" s="50">
        <v>10</v>
      </c>
      <c r="G71" s="50">
        <v>0.27</v>
      </c>
      <c r="H71" s="50"/>
      <c r="I71" s="50">
        <v>0.84</v>
      </c>
      <c r="J71" s="50">
        <v>9</v>
      </c>
      <c r="K71" s="53"/>
      <c r="L71" s="50">
        <v>2.06</v>
      </c>
    </row>
    <row r="72" spans="1:12" ht="37.5" x14ac:dyDescent="0.3">
      <c r="A72" s="23"/>
      <c r="B72" s="15"/>
      <c r="C72" s="11"/>
      <c r="D72" s="7" t="s">
        <v>27</v>
      </c>
      <c r="E72" s="49" t="s">
        <v>76</v>
      </c>
      <c r="F72" s="50">
        <v>217.5</v>
      </c>
      <c r="G72" s="50">
        <v>11</v>
      </c>
      <c r="H72" s="50">
        <v>4</v>
      </c>
      <c r="I72" s="50">
        <v>30</v>
      </c>
      <c r="J72" s="50">
        <v>170</v>
      </c>
      <c r="K72" s="53" t="s">
        <v>79</v>
      </c>
      <c r="L72" s="50">
        <f>3.9+6.91+1.9</f>
        <v>12.71</v>
      </c>
    </row>
    <row r="73" spans="1:12" ht="29.25" x14ac:dyDescent="0.3">
      <c r="A73" s="23"/>
      <c r="B73" s="15"/>
      <c r="C73" s="11"/>
      <c r="D73" s="7" t="s">
        <v>28</v>
      </c>
      <c r="E73" s="49" t="s">
        <v>77</v>
      </c>
      <c r="F73" s="50">
        <v>50</v>
      </c>
      <c r="G73" s="50">
        <v>9</v>
      </c>
      <c r="H73" s="50">
        <v>11.3</v>
      </c>
      <c r="I73" s="50">
        <v>10</v>
      </c>
      <c r="J73" s="50">
        <v>131</v>
      </c>
      <c r="K73" s="59" t="s">
        <v>80</v>
      </c>
      <c r="L73" s="65">
        <v>27.28</v>
      </c>
    </row>
    <row r="74" spans="1:12" ht="37.5" x14ac:dyDescent="0.3">
      <c r="A74" s="23"/>
      <c r="B74" s="15"/>
      <c r="C74" s="11"/>
      <c r="D74" s="7" t="s">
        <v>29</v>
      </c>
      <c r="E74" s="49" t="s">
        <v>53</v>
      </c>
      <c r="F74" s="50">
        <v>150</v>
      </c>
      <c r="G74" s="50">
        <v>6</v>
      </c>
      <c r="H74" s="50">
        <v>6</v>
      </c>
      <c r="I74" s="50">
        <v>46.05</v>
      </c>
      <c r="J74" s="50">
        <v>243</v>
      </c>
      <c r="K74" s="53" t="s">
        <v>57</v>
      </c>
      <c r="L74" s="50">
        <v>11.49</v>
      </c>
    </row>
    <row r="75" spans="1:12" ht="37.5" x14ac:dyDescent="0.3">
      <c r="A75" s="23"/>
      <c r="B75" s="15"/>
      <c r="C75" s="11"/>
      <c r="D75" s="7" t="s">
        <v>30</v>
      </c>
      <c r="E75" s="49" t="s">
        <v>61</v>
      </c>
      <c r="F75" s="56">
        <v>200</v>
      </c>
      <c r="G75" s="56">
        <v>0.3</v>
      </c>
      <c r="H75" s="56"/>
      <c r="I75" s="56">
        <v>24</v>
      </c>
      <c r="J75" s="56">
        <v>92</v>
      </c>
      <c r="K75" s="53" t="s">
        <v>65</v>
      </c>
      <c r="L75" s="65">
        <v>7.09</v>
      </c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8.75" x14ac:dyDescent="0.3">
      <c r="A77" s="23"/>
      <c r="B77" s="15"/>
      <c r="C77" s="11"/>
      <c r="D77" s="7" t="s">
        <v>32</v>
      </c>
      <c r="E77" s="51" t="s">
        <v>46</v>
      </c>
      <c r="F77" s="50">
        <v>40</v>
      </c>
      <c r="G77" s="50">
        <v>2.44</v>
      </c>
      <c r="H77" s="50">
        <v>0.48</v>
      </c>
      <c r="I77" s="50">
        <v>16.399999999999999</v>
      </c>
      <c r="J77" s="50">
        <v>82.4</v>
      </c>
      <c r="K77" s="42"/>
      <c r="L77" s="41">
        <v>3.03</v>
      </c>
    </row>
    <row r="78" spans="1:12" ht="18.75" x14ac:dyDescent="0.3">
      <c r="A78" s="23"/>
      <c r="B78" s="15"/>
      <c r="C78" s="11"/>
      <c r="D78" s="6"/>
      <c r="E78" s="51" t="s">
        <v>78</v>
      </c>
      <c r="F78" s="50">
        <v>50</v>
      </c>
      <c r="G78" s="50">
        <v>0.3</v>
      </c>
      <c r="H78" s="50">
        <v>0.3</v>
      </c>
      <c r="I78" s="50">
        <v>0.23</v>
      </c>
      <c r="J78" s="50">
        <v>35.200000000000003</v>
      </c>
      <c r="K78" s="42"/>
      <c r="L78" s="41">
        <v>10.51</v>
      </c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717.5</v>
      </c>
      <c r="G80" s="19">
        <f>SUM(G71:G79)</f>
        <v>29.310000000000002</v>
      </c>
      <c r="H80" s="19">
        <f>SUM(H71:H79)</f>
        <v>22.080000000000002</v>
      </c>
      <c r="I80" s="19">
        <f>SUM(I71:I79)</f>
        <v>127.52</v>
      </c>
      <c r="J80" s="19">
        <f>SUM(J71:J79)</f>
        <v>762.6</v>
      </c>
      <c r="K80" s="25"/>
      <c r="L80" s="19">
        <f>SUM(L71:L79)</f>
        <v>74.170000000000016</v>
      </c>
    </row>
    <row r="81" spans="1:12" ht="15.75" customHeight="1" x14ac:dyDescent="0.2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1237.5</v>
      </c>
      <c r="G81" s="32">
        <f>G70+G80</f>
        <v>51.8</v>
      </c>
      <c r="H81" s="32">
        <f>H70+H80</f>
        <v>35.424999999999997</v>
      </c>
      <c r="I81" s="32">
        <f>I70+I80</f>
        <v>220.43</v>
      </c>
      <c r="J81" s="32">
        <f>J70+J80</f>
        <v>1277.0999999999999</v>
      </c>
      <c r="K81" s="32"/>
      <c r="L81" s="32">
        <f>L70+L80</f>
        <v>148.34000000000003</v>
      </c>
    </row>
    <row r="82" spans="1:12" ht="37.5" x14ac:dyDescent="0.3">
      <c r="A82" s="20">
        <v>1</v>
      </c>
      <c r="B82" s="21">
        <v>5</v>
      </c>
      <c r="C82" s="22" t="s">
        <v>20</v>
      </c>
      <c r="D82" s="5" t="s">
        <v>21</v>
      </c>
      <c r="E82" s="49" t="s">
        <v>112</v>
      </c>
      <c r="F82" s="50">
        <v>60</v>
      </c>
      <c r="G82" s="50">
        <v>25.25</v>
      </c>
      <c r="H82" s="50">
        <v>13.67</v>
      </c>
      <c r="I82" s="50">
        <v>5.08</v>
      </c>
      <c r="J82" s="50">
        <v>220.4</v>
      </c>
      <c r="K82" s="53" t="s">
        <v>56</v>
      </c>
      <c r="L82" s="65">
        <v>31.01</v>
      </c>
    </row>
    <row r="83" spans="1:12" ht="15" x14ac:dyDescent="0.25">
      <c r="A83" s="23"/>
      <c r="B83" s="15"/>
      <c r="C83" s="11"/>
      <c r="D83" s="6" t="s">
        <v>29</v>
      </c>
      <c r="E83" s="40" t="s">
        <v>113</v>
      </c>
      <c r="F83" s="41">
        <v>150</v>
      </c>
      <c r="G83" s="41">
        <v>3.65</v>
      </c>
      <c r="H83" s="41">
        <v>5.37</v>
      </c>
      <c r="I83" s="41">
        <v>36.6</v>
      </c>
      <c r="J83" s="41">
        <v>209</v>
      </c>
      <c r="K83" s="69" t="s">
        <v>71</v>
      </c>
      <c r="L83" s="41">
        <v>15.18</v>
      </c>
    </row>
    <row r="84" spans="1:12" ht="37.5" x14ac:dyDescent="0.3">
      <c r="A84" s="23"/>
      <c r="B84" s="15"/>
      <c r="C84" s="11"/>
      <c r="D84" s="7" t="s">
        <v>22</v>
      </c>
      <c r="E84" s="49" t="s">
        <v>45</v>
      </c>
      <c r="F84" s="50">
        <v>200</v>
      </c>
      <c r="G84" s="50">
        <v>0.2</v>
      </c>
      <c r="H84" s="50"/>
      <c r="I84" s="50">
        <v>15</v>
      </c>
      <c r="J84" s="50">
        <v>56</v>
      </c>
      <c r="K84" s="53" t="s">
        <v>51</v>
      </c>
      <c r="L84" s="50">
        <v>3.52</v>
      </c>
    </row>
    <row r="85" spans="1:12" ht="18.75" x14ac:dyDescent="0.3">
      <c r="A85" s="23"/>
      <c r="B85" s="15"/>
      <c r="C85" s="11"/>
      <c r="D85" s="7" t="s">
        <v>23</v>
      </c>
      <c r="E85" s="51" t="s">
        <v>46</v>
      </c>
      <c r="F85" s="50">
        <v>30</v>
      </c>
      <c r="G85" s="50">
        <v>2.44</v>
      </c>
      <c r="H85" s="50">
        <v>0.48</v>
      </c>
      <c r="I85" s="50">
        <v>16.399999999999999</v>
      </c>
      <c r="J85" s="50">
        <v>82.4</v>
      </c>
      <c r="K85" s="42"/>
      <c r="L85" s="65">
        <v>2.27</v>
      </c>
    </row>
    <row r="86" spans="1:12" ht="18.75" x14ac:dyDescent="0.3">
      <c r="A86" s="23"/>
      <c r="B86" s="15"/>
      <c r="C86" s="11"/>
      <c r="D86" s="7" t="s">
        <v>24</v>
      </c>
      <c r="E86" s="51" t="s">
        <v>62</v>
      </c>
      <c r="F86" s="50">
        <v>120</v>
      </c>
      <c r="G86" s="50">
        <v>1.61</v>
      </c>
      <c r="H86" s="50">
        <v>0.5</v>
      </c>
      <c r="I86" s="50">
        <v>21</v>
      </c>
      <c r="J86" s="50">
        <v>35</v>
      </c>
      <c r="K86" s="42"/>
      <c r="L86" s="65">
        <v>22.19</v>
      </c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>SUM(G82:G88)</f>
        <v>33.15</v>
      </c>
      <c r="H89" s="19">
        <f>SUM(H82:H88)</f>
        <v>20.02</v>
      </c>
      <c r="I89" s="19">
        <f>SUM(I82:I88)</f>
        <v>94.08</v>
      </c>
      <c r="J89" s="19">
        <f>SUM(J82:J88)</f>
        <v>602.79999999999995</v>
      </c>
      <c r="K89" s="25"/>
      <c r="L89" s="19">
        <f>SUM(L82:L88)</f>
        <v>74.17</v>
      </c>
    </row>
    <row r="90" spans="1:12" ht="18.75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/>
      <c r="F90" s="50"/>
      <c r="G90" s="50"/>
      <c r="H90" s="50"/>
      <c r="I90" s="50"/>
      <c r="J90" s="50"/>
      <c r="K90" s="53"/>
      <c r="L90" s="41"/>
    </row>
    <row r="91" spans="1:12" ht="56.25" x14ac:dyDescent="0.3">
      <c r="A91" s="23"/>
      <c r="B91" s="15"/>
      <c r="C91" s="11"/>
      <c r="D91" s="7" t="s">
        <v>27</v>
      </c>
      <c r="E91" s="49" t="s">
        <v>81</v>
      </c>
      <c r="F91" s="50">
        <v>217.5</v>
      </c>
      <c r="G91" s="50">
        <v>8.7200000000000006</v>
      </c>
      <c r="H91" s="50">
        <v>7</v>
      </c>
      <c r="I91" s="50">
        <v>34</v>
      </c>
      <c r="J91" s="50">
        <v>143</v>
      </c>
      <c r="K91" s="53" t="s">
        <v>84</v>
      </c>
      <c r="L91" s="50">
        <f>3.94+1.9+6.91</f>
        <v>12.75</v>
      </c>
    </row>
    <row r="92" spans="1:12" ht="37.5" x14ac:dyDescent="0.3">
      <c r="A92" s="23"/>
      <c r="B92" s="15"/>
      <c r="C92" s="11"/>
      <c r="D92" s="7" t="s">
        <v>28</v>
      </c>
      <c r="E92" s="49" t="s">
        <v>82</v>
      </c>
      <c r="F92" s="50">
        <v>75</v>
      </c>
      <c r="G92" s="50">
        <v>9.35</v>
      </c>
      <c r="H92" s="50">
        <v>3.91</v>
      </c>
      <c r="I92" s="50">
        <v>0.45</v>
      </c>
      <c r="J92" s="50">
        <v>74</v>
      </c>
      <c r="K92" s="53" t="s">
        <v>85</v>
      </c>
      <c r="L92" s="50">
        <v>25.73</v>
      </c>
    </row>
    <row r="93" spans="1:12" ht="37.5" x14ac:dyDescent="0.3">
      <c r="A93" s="23"/>
      <c r="B93" s="15"/>
      <c r="C93" s="11"/>
      <c r="D93" s="7" t="s">
        <v>29</v>
      </c>
      <c r="E93" s="49" t="s">
        <v>83</v>
      </c>
      <c r="F93" s="50">
        <v>150</v>
      </c>
      <c r="G93" s="50">
        <v>3</v>
      </c>
      <c r="H93" s="50">
        <v>5.4</v>
      </c>
      <c r="I93" s="50">
        <v>18</v>
      </c>
      <c r="J93" s="50">
        <v>142.72999999999999</v>
      </c>
      <c r="K93" s="53" t="s">
        <v>86</v>
      </c>
      <c r="L93" s="65">
        <v>14.03</v>
      </c>
    </row>
    <row r="94" spans="1:12" ht="37.5" x14ac:dyDescent="0.3">
      <c r="A94" s="23"/>
      <c r="B94" s="15"/>
      <c r="C94" s="11"/>
      <c r="D94" s="7" t="s">
        <v>30</v>
      </c>
      <c r="E94" s="49" t="s">
        <v>45</v>
      </c>
      <c r="F94" s="50">
        <v>200</v>
      </c>
      <c r="G94" s="50">
        <v>0.2</v>
      </c>
      <c r="H94" s="50"/>
      <c r="I94" s="50">
        <v>15</v>
      </c>
      <c r="J94" s="50">
        <v>56</v>
      </c>
      <c r="K94" s="53" t="s">
        <v>51</v>
      </c>
      <c r="L94" s="50">
        <v>3.52</v>
      </c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8.75" x14ac:dyDescent="0.3">
      <c r="A96" s="23"/>
      <c r="B96" s="15"/>
      <c r="C96" s="11"/>
      <c r="D96" s="7" t="s">
        <v>32</v>
      </c>
      <c r="E96" s="51" t="s">
        <v>46</v>
      </c>
      <c r="F96" s="50">
        <v>40</v>
      </c>
      <c r="G96" s="50">
        <v>2.44</v>
      </c>
      <c r="H96" s="50">
        <v>0.48</v>
      </c>
      <c r="I96" s="50">
        <v>16.399999999999999</v>
      </c>
      <c r="J96" s="50">
        <v>82.4</v>
      </c>
      <c r="K96" s="42"/>
      <c r="L96" s="65">
        <v>3.03</v>
      </c>
    </row>
    <row r="97" spans="1:12" ht="18.75" x14ac:dyDescent="0.3">
      <c r="A97" s="23"/>
      <c r="B97" s="15"/>
      <c r="C97" s="11"/>
      <c r="D97" s="6"/>
      <c r="E97" s="51" t="s">
        <v>78</v>
      </c>
      <c r="F97" s="50">
        <v>50</v>
      </c>
      <c r="G97" s="50">
        <v>0.3</v>
      </c>
      <c r="H97" s="50">
        <v>0.3</v>
      </c>
      <c r="I97" s="50">
        <v>0.23</v>
      </c>
      <c r="J97" s="50">
        <v>35.200000000000003</v>
      </c>
      <c r="K97" s="42"/>
      <c r="L97" s="50">
        <f>11.67+3.44</f>
        <v>15.11</v>
      </c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732.5</v>
      </c>
      <c r="G99" s="19">
        <f>SUM(G90:G98)</f>
        <v>24.01</v>
      </c>
      <c r="H99" s="19">
        <f>SUM(H90:H98)</f>
        <v>17.090000000000003</v>
      </c>
      <c r="I99" s="19">
        <f>SUM(I90:I98)</f>
        <v>84.08</v>
      </c>
      <c r="J99" s="19">
        <f>SUM(J90:J98)</f>
        <v>533.33000000000004</v>
      </c>
      <c r="K99" s="25"/>
      <c r="L99" s="19">
        <f>SUM(L90:L98)</f>
        <v>74.170000000000016</v>
      </c>
    </row>
    <row r="100" spans="1:12" ht="15.75" customHeight="1" x14ac:dyDescent="0.2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1292.5</v>
      </c>
      <c r="G100" s="32">
        <f>G89+G99</f>
        <v>57.16</v>
      </c>
      <c r="H100" s="32">
        <f>H89+H99</f>
        <v>37.11</v>
      </c>
      <c r="I100" s="32">
        <f>I89+I99</f>
        <v>178.16</v>
      </c>
      <c r="J100" s="32">
        <f>J89+J99</f>
        <v>1136.1300000000001</v>
      </c>
      <c r="K100" s="32"/>
      <c r="L100" s="32">
        <f>L89+L99</f>
        <v>148.34000000000003</v>
      </c>
    </row>
    <row r="101" spans="1:12" ht="37.5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44</v>
      </c>
      <c r="F101" s="55">
        <v>150</v>
      </c>
      <c r="G101" s="50">
        <v>3.67</v>
      </c>
      <c r="H101" s="50">
        <v>3</v>
      </c>
      <c r="I101" s="50">
        <v>17.600000000000001</v>
      </c>
      <c r="J101" s="50">
        <v>112</v>
      </c>
      <c r="K101" s="53" t="s">
        <v>50</v>
      </c>
      <c r="L101" s="39">
        <v>13.85</v>
      </c>
    </row>
    <row r="102" spans="1:12" ht="18.75" x14ac:dyDescent="0.3">
      <c r="A102" s="23"/>
      <c r="B102" s="15"/>
      <c r="C102" s="11"/>
      <c r="D102" s="6"/>
      <c r="E102" s="51" t="s">
        <v>105</v>
      </c>
      <c r="F102" s="50">
        <v>60</v>
      </c>
      <c r="G102" s="41"/>
      <c r="H102" s="41"/>
      <c r="I102" s="41"/>
      <c r="J102" s="41"/>
      <c r="K102" s="52" t="s">
        <v>41</v>
      </c>
      <c r="L102" s="41">
        <v>22.5</v>
      </c>
    </row>
    <row r="103" spans="1:12" ht="37.5" x14ac:dyDescent="0.3">
      <c r="A103" s="23"/>
      <c r="B103" s="15"/>
      <c r="C103" s="11"/>
      <c r="D103" s="7" t="s">
        <v>22</v>
      </c>
      <c r="E103" s="49" t="s">
        <v>73</v>
      </c>
      <c r="F103" s="50">
        <v>200</v>
      </c>
      <c r="G103" s="50">
        <v>3.95</v>
      </c>
      <c r="H103" s="50">
        <v>3.6</v>
      </c>
      <c r="I103" s="50">
        <v>25.35</v>
      </c>
      <c r="J103" s="50">
        <v>142.5</v>
      </c>
      <c r="K103" s="53" t="s">
        <v>75</v>
      </c>
      <c r="L103" s="50">
        <v>17.059999999999999</v>
      </c>
    </row>
    <row r="104" spans="1:12" ht="18.75" x14ac:dyDescent="0.3">
      <c r="A104" s="23"/>
      <c r="B104" s="15"/>
      <c r="C104" s="11"/>
      <c r="D104" s="7" t="s">
        <v>23</v>
      </c>
      <c r="E104" s="51" t="s">
        <v>47</v>
      </c>
      <c r="F104" s="50">
        <v>50</v>
      </c>
      <c r="G104" s="50">
        <v>1.65</v>
      </c>
      <c r="H104" s="50">
        <v>0.27500000000000002</v>
      </c>
      <c r="I104" s="50">
        <v>10.25</v>
      </c>
      <c r="J104" s="50">
        <v>52</v>
      </c>
      <c r="K104" s="42"/>
      <c r="L104" s="50">
        <v>2.31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8.75" x14ac:dyDescent="0.3">
      <c r="A106" s="23"/>
      <c r="B106" s="15"/>
      <c r="C106" s="11"/>
      <c r="D106" s="6" t="s">
        <v>26</v>
      </c>
      <c r="E106" s="51" t="s">
        <v>40</v>
      </c>
      <c r="F106" s="50">
        <v>40</v>
      </c>
      <c r="G106" s="50"/>
      <c r="H106" s="50"/>
      <c r="I106" s="50"/>
      <c r="J106" s="50"/>
      <c r="K106" s="52"/>
      <c r="L106" s="41">
        <v>18.45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>SUM(G101:G107)</f>
        <v>9.27</v>
      </c>
      <c r="H108" s="19">
        <f>SUM(H101:H107)</f>
        <v>6.875</v>
      </c>
      <c r="I108" s="19">
        <f>SUM(I101:I107)</f>
        <v>53.2</v>
      </c>
      <c r="J108" s="19">
        <f>SUM(J101:J107)</f>
        <v>306.5</v>
      </c>
      <c r="K108" s="25"/>
      <c r="L108" s="19">
        <f>SUM(L101:L107)</f>
        <v>74.17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37.5" x14ac:dyDescent="0.3">
      <c r="A110" s="23"/>
      <c r="B110" s="15"/>
      <c r="C110" s="11"/>
      <c r="D110" s="7" t="s">
        <v>27</v>
      </c>
      <c r="E110" s="49" t="s">
        <v>87</v>
      </c>
      <c r="F110" s="50">
        <v>212.5</v>
      </c>
      <c r="G110" s="50">
        <v>3.7</v>
      </c>
      <c r="H110" s="50">
        <v>5</v>
      </c>
      <c r="I110" s="50">
        <v>12</v>
      </c>
      <c r="J110" s="50">
        <v>114</v>
      </c>
      <c r="K110" s="53" t="s">
        <v>88</v>
      </c>
      <c r="L110" s="50">
        <v>17.68</v>
      </c>
    </row>
    <row r="111" spans="1:12" ht="37.5" x14ac:dyDescent="0.3">
      <c r="A111" s="23"/>
      <c r="B111" s="15"/>
      <c r="C111" s="11"/>
      <c r="D111" s="7" t="s">
        <v>28</v>
      </c>
      <c r="E111" s="49" t="s">
        <v>104</v>
      </c>
      <c r="F111" s="50">
        <v>50</v>
      </c>
      <c r="G111" s="55">
        <v>25.25</v>
      </c>
      <c r="H111" s="55">
        <v>13.67</v>
      </c>
      <c r="I111" s="55">
        <v>5.08</v>
      </c>
      <c r="J111" s="55">
        <v>220.4</v>
      </c>
      <c r="K111" s="53" t="s">
        <v>56</v>
      </c>
      <c r="L111" s="50">
        <v>25.85</v>
      </c>
    </row>
    <row r="112" spans="1:12" ht="37.5" x14ac:dyDescent="0.3">
      <c r="A112" s="23"/>
      <c r="B112" s="15"/>
      <c r="C112" s="11"/>
      <c r="D112" s="7" t="s">
        <v>29</v>
      </c>
      <c r="E112" s="51" t="s">
        <v>70</v>
      </c>
      <c r="F112" s="50">
        <v>150</v>
      </c>
      <c r="G112" s="50">
        <v>3.65</v>
      </c>
      <c r="H112" s="50">
        <v>5.37</v>
      </c>
      <c r="I112" s="50">
        <v>36.6</v>
      </c>
      <c r="J112" s="50">
        <v>209</v>
      </c>
      <c r="K112" s="53" t="s">
        <v>71</v>
      </c>
      <c r="L112" s="50">
        <v>15.18</v>
      </c>
    </row>
    <row r="113" spans="1:12" ht="37.5" x14ac:dyDescent="0.3">
      <c r="A113" s="23"/>
      <c r="B113" s="15"/>
      <c r="C113" s="11"/>
      <c r="D113" s="7" t="s">
        <v>30</v>
      </c>
      <c r="E113" s="49" t="s">
        <v>45</v>
      </c>
      <c r="F113" s="50">
        <v>200</v>
      </c>
      <c r="G113" s="50">
        <v>0.2</v>
      </c>
      <c r="H113" s="50"/>
      <c r="I113" s="50">
        <v>15</v>
      </c>
      <c r="J113" s="50">
        <v>56</v>
      </c>
      <c r="K113" s="53" t="s">
        <v>51</v>
      </c>
      <c r="L113" s="50">
        <v>3.52</v>
      </c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8.75" x14ac:dyDescent="0.3">
      <c r="A115" s="23"/>
      <c r="B115" s="15"/>
      <c r="C115" s="11"/>
      <c r="D115" s="7" t="s">
        <v>32</v>
      </c>
      <c r="E115" s="51" t="s">
        <v>46</v>
      </c>
      <c r="F115" s="50">
        <v>20</v>
      </c>
      <c r="G115" s="50">
        <v>2.44</v>
      </c>
      <c r="H115" s="50">
        <v>0.48</v>
      </c>
      <c r="I115" s="50">
        <v>16.399999999999999</v>
      </c>
      <c r="J115" s="50">
        <v>82.4</v>
      </c>
      <c r="K115" s="42"/>
      <c r="L115" s="50">
        <v>1.61</v>
      </c>
    </row>
    <row r="116" spans="1:12" ht="18.75" x14ac:dyDescent="0.3">
      <c r="A116" s="23"/>
      <c r="B116" s="15"/>
      <c r="C116" s="11"/>
      <c r="D116" s="67" t="s">
        <v>24</v>
      </c>
      <c r="E116" s="51" t="s">
        <v>62</v>
      </c>
      <c r="F116" s="50">
        <v>100</v>
      </c>
      <c r="G116" s="50">
        <v>1.61</v>
      </c>
      <c r="H116" s="50">
        <v>0.5</v>
      </c>
      <c r="I116" s="50">
        <v>21</v>
      </c>
      <c r="J116" s="50">
        <v>35</v>
      </c>
      <c r="K116" s="42"/>
      <c r="L116" s="65">
        <v>10.33</v>
      </c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732.5</v>
      </c>
      <c r="G118" s="19">
        <f>SUM(G109:G117)</f>
        <v>36.85</v>
      </c>
      <c r="H118" s="19">
        <f>SUM(H109:H117)</f>
        <v>25.020000000000003</v>
      </c>
      <c r="I118" s="19">
        <f>SUM(I109:I117)</f>
        <v>106.08000000000001</v>
      </c>
      <c r="J118" s="19">
        <f>SUM(J109:J117)</f>
        <v>716.8</v>
      </c>
      <c r="K118" s="25"/>
      <c r="L118" s="19">
        <f>SUM(L109:L117)</f>
        <v>74.17</v>
      </c>
    </row>
    <row r="119" spans="1:12" ht="15" x14ac:dyDescent="0.2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1232.5</v>
      </c>
      <c r="G119" s="32">
        <f>G108+G118</f>
        <v>46.120000000000005</v>
      </c>
      <c r="H119" s="32">
        <f>H108+H118</f>
        <v>31.895000000000003</v>
      </c>
      <c r="I119" s="32">
        <f>I108+I118</f>
        <v>159.28000000000003</v>
      </c>
      <c r="J119" s="32">
        <f>J108+J118</f>
        <v>1023.3</v>
      </c>
      <c r="K119" s="32"/>
      <c r="L119" s="32">
        <f>L108+L118</f>
        <v>148.34</v>
      </c>
    </row>
    <row r="120" spans="1:12" ht="37.5" x14ac:dyDescent="0.3">
      <c r="A120" s="14">
        <v>2</v>
      </c>
      <c r="B120" s="15">
        <v>2</v>
      </c>
      <c r="C120" s="22" t="s">
        <v>20</v>
      </c>
      <c r="D120" s="5" t="s">
        <v>21</v>
      </c>
      <c r="E120" s="49" t="s">
        <v>53</v>
      </c>
      <c r="F120" s="50">
        <v>150</v>
      </c>
      <c r="G120" s="50">
        <v>6</v>
      </c>
      <c r="H120" s="50">
        <v>6</v>
      </c>
      <c r="I120" s="50">
        <v>46.05</v>
      </c>
      <c r="J120" s="50">
        <v>243</v>
      </c>
      <c r="K120" s="53" t="s">
        <v>57</v>
      </c>
      <c r="L120" s="39">
        <v>11.49</v>
      </c>
    </row>
    <row r="121" spans="1:12" ht="18.75" x14ac:dyDescent="0.3">
      <c r="A121" s="14"/>
      <c r="B121" s="15"/>
      <c r="C121" s="11"/>
      <c r="D121" s="67" t="s">
        <v>106</v>
      </c>
      <c r="E121" s="51" t="s">
        <v>72</v>
      </c>
      <c r="F121" s="50">
        <v>50</v>
      </c>
      <c r="G121" s="50">
        <v>10</v>
      </c>
      <c r="H121" s="50">
        <v>5.47</v>
      </c>
      <c r="I121" s="50">
        <v>7.73</v>
      </c>
      <c r="J121" s="41">
        <v>138</v>
      </c>
      <c r="K121" s="58" t="s">
        <v>74</v>
      </c>
      <c r="L121" s="41">
        <v>28.39</v>
      </c>
    </row>
    <row r="122" spans="1:12" ht="37.5" x14ac:dyDescent="0.3">
      <c r="A122" s="14"/>
      <c r="B122" s="15"/>
      <c r="C122" s="11"/>
      <c r="D122" s="7" t="s">
        <v>22</v>
      </c>
      <c r="E122" s="49" t="s">
        <v>45</v>
      </c>
      <c r="F122" s="50">
        <v>200</v>
      </c>
      <c r="G122" s="50">
        <v>0.2</v>
      </c>
      <c r="H122" s="50"/>
      <c r="I122" s="50">
        <v>15</v>
      </c>
      <c r="J122" s="50">
        <v>56</v>
      </c>
      <c r="K122" s="53" t="s">
        <v>51</v>
      </c>
      <c r="L122" s="41">
        <v>3.52</v>
      </c>
    </row>
    <row r="123" spans="1:12" ht="18.75" x14ac:dyDescent="0.3">
      <c r="A123" s="14"/>
      <c r="B123" s="15"/>
      <c r="C123" s="11"/>
      <c r="D123" s="7" t="s">
        <v>23</v>
      </c>
      <c r="E123" s="51" t="s">
        <v>107</v>
      </c>
      <c r="F123" s="50">
        <v>30</v>
      </c>
      <c r="G123" s="50">
        <v>2.39</v>
      </c>
      <c r="H123" s="50">
        <v>7.49</v>
      </c>
      <c r="I123" s="50">
        <v>22.34</v>
      </c>
      <c r="J123" s="41">
        <v>136</v>
      </c>
      <c r="K123" s="52" t="s">
        <v>41</v>
      </c>
      <c r="L123" s="41">
        <v>14.14</v>
      </c>
    </row>
    <row r="124" spans="1:12" ht="18.75" x14ac:dyDescent="0.3">
      <c r="A124" s="14"/>
      <c r="B124" s="15"/>
      <c r="C124" s="11"/>
      <c r="D124" s="7" t="s">
        <v>24</v>
      </c>
      <c r="E124" s="51" t="s">
        <v>62</v>
      </c>
      <c r="F124" s="50">
        <v>100</v>
      </c>
      <c r="G124" s="50">
        <v>3.22</v>
      </c>
      <c r="H124" s="50">
        <v>1</v>
      </c>
      <c r="I124" s="50">
        <v>42</v>
      </c>
      <c r="J124" s="50">
        <v>70</v>
      </c>
      <c r="K124" s="42"/>
      <c r="L124" s="41">
        <v>16.63</v>
      </c>
    </row>
    <row r="125" spans="1:12" ht="18.75" x14ac:dyDescent="0.3">
      <c r="A125" s="14"/>
      <c r="B125" s="15"/>
      <c r="C125" s="11"/>
      <c r="D125" s="6" t="s">
        <v>26</v>
      </c>
      <c r="E125" s="51"/>
      <c r="F125" s="50"/>
      <c r="G125" s="50"/>
      <c r="H125" s="50"/>
      <c r="I125" s="50"/>
      <c r="J125" s="50"/>
      <c r="K125" s="5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>SUM(G120:G126)</f>
        <v>21.81</v>
      </c>
      <c r="H127" s="19">
        <f>SUM(H120:H126)</f>
        <v>19.96</v>
      </c>
      <c r="I127" s="19">
        <f>SUM(I120:I126)</f>
        <v>133.12</v>
      </c>
      <c r="J127" s="19">
        <f>SUM(J120:J126)</f>
        <v>643</v>
      </c>
      <c r="K127" s="25"/>
      <c r="L127" s="19">
        <f>SUM(L120:L126)</f>
        <v>74.17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56.25" x14ac:dyDescent="0.3">
      <c r="A129" s="14"/>
      <c r="B129" s="15"/>
      <c r="C129" s="11"/>
      <c r="D129" s="7" t="s">
        <v>27</v>
      </c>
      <c r="E129" s="49" t="s">
        <v>42</v>
      </c>
      <c r="F129" s="50">
        <v>217.5</v>
      </c>
      <c r="G129" s="50">
        <v>4.7699999999999996</v>
      </c>
      <c r="H129" s="50">
        <v>5</v>
      </c>
      <c r="I129" s="50">
        <v>7.9</v>
      </c>
      <c r="J129" s="50">
        <v>113</v>
      </c>
      <c r="K129" s="53" t="s">
        <v>48</v>
      </c>
      <c r="L129" s="50">
        <f>4.2+6.91+1.9</f>
        <v>13.01</v>
      </c>
    </row>
    <row r="130" spans="1:12" ht="37.5" x14ac:dyDescent="0.3">
      <c r="A130" s="14"/>
      <c r="B130" s="15"/>
      <c r="C130" s="11"/>
      <c r="D130" s="7" t="s">
        <v>28</v>
      </c>
      <c r="E130" s="49" t="s">
        <v>89</v>
      </c>
      <c r="F130" s="50">
        <v>60</v>
      </c>
      <c r="G130" s="50">
        <v>14</v>
      </c>
      <c r="H130" s="50">
        <v>13</v>
      </c>
      <c r="I130" s="50">
        <v>6</v>
      </c>
      <c r="J130" s="50">
        <v>189</v>
      </c>
      <c r="K130" s="53" t="s">
        <v>90</v>
      </c>
      <c r="L130" s="65">
        <v>23.54</v>
      </c>
    </row>
    <row r="131" spans="1:12" ht="37.5" x14ac:dyDescent="0.3">
      <c r="A131" s="14"/>
      <c r="B131" s="15"/>
      <c r="C131" s="11"/>
      <c r="D131" s="7" t="s">
        <v>29</v>
      </c>
      <c r="E131" s="49" t="s">
        <v>83</v>
      </c>
      <c r="F131" s="50">
        <v>150</v>
      </c>
      <c r="G131" s="50">
        <v>3</v>
      </c>
      <c r="H131" s="50">
        <v>5.4</v>
      </c>
      <c r="I131" s="50">
        <v>18</v>
      </c>
      <c r="J131" s="50">
        <v>142.72999999999999</v>
      </c>
      <c r="K131" s="53" t="s">
        <v>86</v>
      </c>
      <c r="L131" s="65">
        <v>14.03</v>
      </c>
    </row>
    <row r="132" spans="1:12" ht="37.5" x14ac:dyDescent="0.3">
      <c r="A132" s="14"/>
      <c r="B132" s="15"/>
      <c r="C132" s="11"/>
      <c r="D132" s="7" t="s">
        <v>30</v>
      </c>
      <c r="E132" s="49" t="s">
        <v>45</v>
      </c>
      <c r="F132" s="50">
        <v>200</v>
      </c>
      <c r="G132" s="50">
        <v>0.2</v>
      </c>
      <c r="H132" s="50"/>
      <c r="I132" s="50">
        <v>15</v>
      </c>
      <c r="J132" s="50">
        <v>56</v>
      </c>
      <c r="K132" s="53" t="s">
        <v>51</v>
      </c>
      <c r="L132" s="50">
        <v>3.52</v>
      </c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8.75" x14ac:dyDescent="0.3">
      <c r="A134" s="14"/>
      <c r="B134" s="15"/>
      <c r="C134" s="11"/>
      <c r="D134" s="7" t="s">
        <v>32</v>
      </c>
      <c r="E134" s="51" t="s">
        <v>46</v>
      </c>
      <c r="F134" s="50">
        <v>40</v>
      </c>
      <c r="G134" s="50">
        <v>2.44</v>
      </c>
      <c r="H134" s="50">
        <v>0.48</v>
      </c>
      <c r="I134" s="50">
        <v>16.399999999999999</v>
      </c>
      <c r="J134" s="50">
        <v>82.4</v>
      </c>
      <c r="K134" s="42"/>
      <c r="L134" s="65">
        <v>3.03</v>
      </c>
    </row>
    <row r="135" spans="1:12" ht="18.75" x14ac:dyDescent="0.3">
      <c r="A135" s="14"/>
      <c r="B135" s="15"/>
      <c r="C135" s="11"/>
      <c r="D135" s="6"/>
      <c r="E135" s="60" t="s">
        <v>78</v>
      </c>
      <c r="F135" s="55">
        <v>50</v>
      </c>
      <c r="G135" s="55">
        <v>0.3</v>
      </c>
      <c r="H135" s="55">
        <v>0.3</v>
      </c>
      <c r="I135" s="55">
        <v>0.23</v>
      </c>
      <c r="J135" s="55">
        <v>35.200000000000003</v>
      </c>
      <c r="K135" s="42"/>
      <c r="L135" s="55">
        <v>17.04</v>
      </c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717.5</v>
      </c>
      <c r="G137" s="19">
        <f>SUM(G128:G136)</f>
        <v>24.71</v>
      </c>
      <c r="H137" s="19">
        <f>SUM(H128:H136)</f>
        <v>24.18</v>
      </c>
      <c r="I137" s="19">
        <f>SUM(I128:I136)</f>
        <v>63.529999999999994</v>
      </c>
      <c r="J137" s="19">
        <f>SUM(J128:J136)</f>
        <v>618.33000000000004</v>
      </c>
      <c r="K137" s="25"/>
      <c r="L137" s="19">
        <f>SUM(L128:L136)</f>
        <v>74.17</v>
      </c>
    </row>
    <row r="138" spans="1:12" ht="15" x14ac:dyDescent="0.2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1247.5</v>
      </c>
      <c r="G138" s="32">
        <f>G127+G137</f>
        <v>46.519999999999996</v>
      </c>
      <c r="H138" s="32">
        <f>H127+H137</f>
        <v>44.14</v>
      </c>
      <c r="I138" s="32">
        <f>I127+I137</f>
        <v>196.65</v>
      </c>
      <c r="J138" s="32">
        <f>J127+J137</f>
        <v>1261.33</v>
      </c>
      <c r="K138" s="32"/>
      <c r="L138" s="32">
        <f>L127+L137</f>
        <v>148.34</v>
      </c>
    </row>
    <row r="139" spans="1:12" ht="37.5" x14ac:dyDescent="0.3">
      <c r="A139" s="20">
        <v>2</v>
      </c>
      <c r="B139" s="21">
        <v>3</v>
      </c>
      <c r="C139" s="22" t="s">
        <v>20</v>
      </c>
      <c r="D139" s="5" t="s">
        <v>21</v>
      </c>
      <c r="E139" s="61" t="s">
        <v>91</v>
      </c>
      <c r="F139" s="55">
        <v>120</v>
      </c>
      <c r="G139" s="55">
        <v>12</v>
      </c>
      <c r="H139" s="55">
        <v>10.5</v>
      </c>
      <c r="I139" s="55">
        <v>38.6</v>
      </c>
      <c r="J139" s="55">
        <v>268</v>
      </c>
      <c r="K139" s="62" t="s">
        <v>92</v>
      </c>
      <c r="L139" s="55">
        <f>45.49+8.32</f>
        <v>53.81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37.5" x14ac:dyDescent="0.3">
      <c r="A141" s="23"/>
      <c r="B141" s="15"/>
      <c r="C141" s="11"/>
      <c r="D141" s="7" t="s">
        <v>22</v>
      </c>
      <c r="E141" s="49" t="s">
        <v>45</v>
      </c>
      <c r="F141" s="50">
        <v>200</v>
      </c>
      <c r="G141" s="50">
        <v>0.2</v>
      </c>
      <c r="H141" s="50"/>
      <c r="I141" s="50">
        <v>15</v>
      </c>
      <c r="J141" s="50">
        <v>56</v>
      </c>
      <c r="K141" s="53" t="s">
        <v>51</v>
      </c>
      <c r="L141" s="50">
        <v>3.56</v>
      </c>
    </row>
    <row r="142" spans="1:12" ht="15.75" customHeight="1" x14ac:dyDescent="0.3">
      <c r="A142" s="23"/>
      <c r="B142" s="15"/>
      <c r="C142" s="11"/>
      <c r="D142" s="7" t="s">
        <v>23</v>
      </c>
      <c r="E142" s="51" t="s">
        <v>47</v>
      </c>
      <c r="F142" s="50">
        <v>30</v>
      </c>
      <c r="G142" s="50">
        <v>1.65</v>
      </c>
      <c r="H142" s="50">
        <v>0.27500000000000002</v>
      </c>
      <c r="I142" s="50">
        <v>10.25</v>
      </c>
      <c r="J142" s="50">
        <v>52</v>
      </c>
      <c r="K142" s="42"/>
      <c r="L142" s="50">
        <v>2.56</v>
      </c>
    </row>
    <row r="143" spans="1:12" ht="18.75" x14ac:dyDescent="0.3">
      <c r="A143" s="23"/>
      <c r="B143" s="15"/>
      <c r="C143" s="11"/>
      <c r="D143" s="7" t="s">
        <v>24</v>
      </c>
      <c r="E143" s="51" t="s">
        <v>62</v>
      </c>
      <c r="F143" s="50">
        <v>150</v>
      </c>
      <c r="G143" s="50">
        <v>3.22</v>
      </c>
      <c r="H143" s="50">
        <v>1</v>
      </c>
      <c r="I143" s="50">
        <v>42</v>
      </c>
      <c r="J143" s="50">
        <v>70</v>
      </c>
      <c r="K143" s="42"/>
      <c r="L143" s="65">
        <v>14.24</v>
      </c>
    </row>
    <row r="144" spans="1:12" ht="18.75" x14ac:dyDescent="0.3">
      <c r="A144" s="23"/>
      <c r="B144" s="15"/>
      <c r="C144" s="11"/>
      <c r="D144" s="6" t="s">
        <v>26</v>
      </c>
      <c r="E144" s="49"/>
      <c r="F144" s="50"/>
      <c r="G144" s="50"/>
      <c r="H144" s="50"/>
      <c r="I144" s="50"/>
      <c r="J144" s="50"/>
      <c r="K144" s="5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17.07</v>
      </c>
      <c r="H146" s="19">
        <f>SUM(H139:H145)</f>
        <v>11.775</v>
      </c>
      <c r="I146" s="19">
        <f>SUM(I139:I145)</f>
        <v>105.85</v>
      </c>
      <c r="J146" s="19">
        <f>SUM(J139:J145)</f>
        <v>446</v>
      </c>
      <c r="K146" s="25"/>
      <c r="L146" s="19">
        <f>SUM(L139:L145)</f>
        <v>74.17</v>
      </c>
    </row>
    <row r="147" spans="1:12" ht="18.75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/>
      <c r="F147" s="50"/>
      <c r="G147" s="50"/>
      <c r="H147" s="50"/>
      <c r="I147" s="50"/>
      <c r="J147" s="50"/>
      <c r="K147" s="53"/>
      <c r="L147" s="41"/>
    </row>
    <row r="148" spans="1:12" ht="37.5" x14ac:dyDescent="0.3">
      <c r="A148" s="23"/>
      <c r="B148" s="15"/>
      <c r="C148" s="11"/>
      <c r="D148" s="7" t="s">
        <v>27</v>
      </c>
      <c r="E148" s="49" t="s">
        <v>76</v>
      </c>
      <c r="F148" s="50">
        <v>217.5</v>
      </c>
      <c r="G148" s="50">
        <v>11</v>
      </c>
      <c r="H148" s="50">
        <v>4</v>
      </c>
      <c r="I148" s="50">
        <v>30</v>
      </c>
      <c r="J148" s="50">
        <v>170</v>
      </c>
      <c r="K148" s="53" t="s">
        <v>79</v>
      </c>
      <c r="L148" s="50">
        <f>3.9+1.9+6.91</f>
        <v>12.71</v>
      </c>
    </row>
    <row r="149" spans="1:12" ht="37.5" x14ac:dyDescent="0.3">
      <c r="A149" s="23"/>
      <c r="B149" s="15"/>
      <c r="C149" s="11"/>
      <c r="D149" s="7" t="s">
        <v>28</v>
      </c>
      <c r="E149" s="49" t="s">
        <v>93</v>
      </c>
      <c r="F149" s="50">
        <v>150</v>
      </c>
      <c r="G149" s="50">
        <v>11.8</v>
      </c>
      <c r="H149" s="50">
        <v>15.42</v>
      </c>
      <c r="I149" s="50">
        <v>14.2</v>
      </c>
      <c r="J149" s="50">
        <v>246.17</v>
      </c>
      <c r="K149" s="53" t="s">
        <v>64</v>
      </c>
      <c r="L149" s="66">
        <v>36.83</v>
      </c>
    </row>
    <row r="150" spans="1:12" ht="15" x14ac:dyDescent="0.25">
      <c r="A150" s="23"/>
      <c r="B150" s="15"/>
      <c r="C150" s="11"/>
      <c r="D150" s="7" t="s">
        <v>29</v>
      </c>
      <c r="E150" s="54"/>
      <c r="F150" s="54"/>
      <c r="G150" s="54"/>
      <c r="H150" s="54"/>
      <c r="I150" s="54"/>
      <c r="J150" s="54"/>
      <c r="K150" s="42"/>
      <c r="L150" s="41"/>
    </row>
    <row r="151" spans="1:12" ht="37.5" x14ac:dyDescent="0.3">
      <c r="A151" s="23"/>
      <c r="B151" s="15"/>
      <c r="C151" s="11"/>
      <c r="D151" s="7" t="s">
        <v>30</v>
      </c>
      <c r="E151" s="49" t="s">
        <v>61</v>
      </c>
      <c r="F151" s="56">
        <v>200</v>
      </c>
      <c r="G151" s="56">
        <v>0.3</v>
      </c>
      <c r="H151" s="56"/>
      <c r="I151" s="56">
        <v>24</v>
      </c>
      <c r="J151" s="56">
        <v>92</v>
      </c>
      <c r="K151" s="53" t="s">
        <v>65</v>
      </c>
      <c r="L151" s="65">
        <v>7.09</v>
      </c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8.75" x14ac:dyDescent="0.3">
      <c r="A153" s="23"/>
      <c r="B153" s="15"/>
      <c r="C153" s="11"/>
      <c r="D153" s="7" t="s">
        <v>32</v>
      </c>
      <c r="E153" s="51" t="s">
        <v>46</v>
      </c>
      <c r="F153" s="50">
        <v>20</v>
      </c>
      <c r="G153" s="50">
        <v>2.44</v>
      </c>
      <c r="H153" s="50">
        <v>0.48</v>
      </c>
      <c r="I153" s="50">
        <v>16.399999999999999</v>
      </c>
      <c r="J153" s="50">
        <v>82.4</v>
      </c>
      <c r="K153" s="42"/>
      <c r="L153" s="65">
        <v>1.52</v>
      </c>
    </row>
    <row r="154" spans="1:12" ht="18.75" x14ac:dyDescent="0.3">
      <c r="A154" s="23"/>
      <c r="B154" s="15"/>
      <c r="C154" s="11"/>
      <c r="D154" s="6" t="s">
        <v>24</v>
      </c>
      <c r="E154" s="51" t="s">
        <v>62</v>
      </c>
      <c r="F154" s="50">
        <v>150</v>
      </c>
      <c r="G154" s="50">
        <v>3.22</v>
      </c>
      <c r="H154" s="50">
        <v>1</v>
      </c>
      <c r="I154" s="50">
        <v>42</v>
      </c>
      <c r="J154" s="50">
        <v>70</v>
      </c>
      <c r="K154" s="42"/>
      <c r="L154" s="65">
        <f>9.74+6.28</f>
        <v>16.02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737.5</v>
      </c>
      <c r="G156" s="19">
        <f>SUM(G147:G155)</f>
        <v>28.76</v>
      </c>
      <c r="H156" s="19">
        <f>SUM(H147:H155)</f>
        <v>20.900000000000002</v>
      </c>
      <c r="I156" s="19">
        <f>SUM(I147:I155)</f>
        <v>126.6</v>
      </c>
      <c r="J156" s="19">
        <f>SUM(J147:J155)</f>
        <v>660.56999999999994</v>
      </c>
      <c r="K156" s="25"/>
      <c r="L156" s="19">
        <f>SUM(L147:L155)</f>
        <v>74.17</v>
      </c>
    </row>
    <row r="157" spans="1:12" ht="15" x14ac:dyDescent="0.2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1237.5</v>
      </c>
      <c r="G157" s="32">
        <f>G146+G156</f>
        <v>45.83</v>
      </c>
      <c r="H157" s="32">
        <f>H146+H156</f>
        <v>32.675000000000004</v>
      </c>
      <c r="I157" s="32">
        <f>I146+I156</f>
        <v>232.45</v>
      </c>
      <c r="J157" s="32">
        <f>J146+J156</f>
        <v>1106.57</v>
      </c>
      <c r="K157" s="32"/>
      <c r="L157" s="32">
        <f>L146+L156</f>
        <v>148.34</v>
      </c>
    </row>
    <row r="158" spans="1:12" ht="37.5" x14ac:dyDescent="0.3">
      <c r="A158" s="20">
        <v>2</v>
      </c>
      <c r="B158" s="21">
        <v>4</v>
      </c>
      <c r="C158" s="22" t="s">
        <v>20</v>
      </c>
      <c r="D158" s="5" t="s">
        <v>21</v>
      </c>
      <c r="E158" s="49" t="s">
        <v>52</v>
      </c>
      <c r="F158" s="50">
        <v>100</v>
      </c>
      <c r="G158" s="55">
        <v>25.25</v>
      </c>
      <c r="H158" s="55">
        <v>13.67</v>
      </c>
      <c r="I158" s="55">
        <v>5.08</v>
      </c>
      <c r="J158" s="55">
        <v>220.4</v>
      </c>
      <c r="K158" s="53" t="s">
        <v>56</v>
      </c>
      <c r="L158" s="50">
        <v>51.69</v>
      </c>
    </row>
    <row r="159" spans="1:12" ht="37.5" x14ac:dyDescent="0.3">
      <c r="A159" s="23"/>
      <c r="B159" s="15"/>
      <c r="C159" s="11"/>
      <c r="D159" s="67" t="s">
        <v>29</v>
      </c>
      <c r="E159" s="49" t="s">
        <v>83</v>
      </c>
      <c r="F159" s="50">
        <v>150</v>
      </c>
      <c r="G159" s="50">
        <v>3</v>
      </c>
      <c r="H159" s="50">
        <v>5.4</v>
      </c>
      <c r="I159" s="50">
        <v>18</v>
      </c>
      <c r="J159" s="50">
        <v>142.72999999999999</v>
      </c>
      <c r="K159" s="53" t="s">
        <v>86</v>
      </c>
      <c r="L159" s="65">
        <v>14.03</v>
      </c>
    </row>
    <row r="160" spans="1:12" ht="37.5" x14ac:dyDescent="0.3">
      <c r="A160" s="23"/>
      <c r="B160" s="15"/>
      <c r="C160" s="11"/>
      <c r="D160" s="7" t="s">
        <v>22</v>
      </c>
      <c r="E160" s="49" t="s">
        <v>45</v>
      </c>
      <c r="F160" s="50">
        <v>200</v>
      </c>
      <c r="G160" s="50">
        <v>0.2</v>
      </c>
      <c r="H160" s="50"/>
      <c r="I160" s="50">
        <v>15</v>
      </c>
      <c r="J160" s="50">
        <v>56</v>
      </c>
      <c r="K160" s="53" t="s">
        <v>51</v>
      </c>
      <c r="L160" s="50">
        <v>3.52</v>
      </c>
    </row>
    <row r="161" spans="1:12" ht="18.75" x14ac:dyDescent="0.3">
      <c r="A161" s="23"/>
      <c r="B161" s="15"/>
      <c r="C161" s="11"/>
      <c r="D161" s="7" t="s">
        <v>23</v>
      </c>
      <c r="E161" s="51" t="s">
        <v>46</v>
      </c>
      <c r="F161" s="50">
        <v>30</v>
      </c>
      <c r="G161" s="50">
        <v>2.44</v>
      </c>
      <c r="H161" s="50">
        <v>0.48</v>
      </c>
      <c r="I161" s="50">
        <v>16.399999999999999</v>
      </c>
      <c r="J161" s="50">
        <v>82.4</v>
      </c>
      <c r="K161" s="42"/>
      <c r="L161" s="65">
        <v>0.81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56.25" x14ac:dyDescent="0.3">
      <c r="A163" s="23"/>
      <c r="B163" s="15"/>
      <c r="C163" s="11"/>
      <c r="D163" s="6" t="s">
        <v>26</v>
      </c>
      <c r="E163" s="49" t="s">
        <v>60</v>
      </c>
      <c r="F163" s="50">
        <v>20</v>
      </c>
      <c r="G163" s="50">
        <v>0.27</v>
      </c>
      <c r="H163" s="50"/>
      <c r="I163" s="50">
        <v>0.84</v>
      </c>
      <c r="J163" s="50">
        <v>9</v>
      </c>
      <c r="K163" s="53" t="s">
        <v>55</v>
      </c>
      <c r="L163" s="50">
        <f>2.06+2.06</f>
        <v>4.12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>SUM(G158:G164)</f>
        <v>31.16</v>
      </c>
      <c r="H165" s="19">
        <f>SUM(H158:H164)</f>
        <v>19.55</v>
      </c>
      <c r="I165" s="19">
        <f>SUM(I158:I164)</f>
        <v>55.32</v>
      </c>
      <c r="J165" s="19">
        <f>SUM(J158:J164)</f>
        <v>510.53</v>
      </c>
      <c r="K165" s="25"/>
      <c r="L165" s="19">
        <f>SUM(L158:L164)</f>
        <v>74.17</v>
      </c>
    </row>
    <row r="166" spans="1:12" ht="56.25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60</v>
      </c>
      <c r="F166" s="50">
        <v>20</v>
      </c>
      <c r="G166" s="50">
        <v>0.27</v>
      </c>
      <c r="H166" s="50"/>
      <c r="I166" s="50">
        <v>0.84</v>
      </c>
      <c r="J166" s="50">
        <v>9</v>
      </c>
      <c r="K166" s="53" t="s">
        <v>55</v>
      </c>
      <c r="L166" s="50">
        <f>2.06+2.06</f>
        <v>4.12</v>
      </c>
    </row>
    <row r="167" spans="1:12" ht="56.25" x14ac:dyDescent="0.3">
      <c r="A167" s="23"/>
      <c r="B167" s="15"/>
      <c r="C167" s="11"/>
      <c r="D167" s="7" t="s">
        <v>27</v>
      </c>
      <c r="E167" s="49" t="s">
        <v>110</v>
      </c>
      <c r="F167" s="50">
        <v>215</v>
      </c>
      <c r="G167" s="50">
        <v>8.7200000000000006</v>
      </c>
      <c r="H167" s="50">
        <v>7</v>
      </c>
      <c r="I167" s="50">
        <v>34</v>
      </c>
      <c r="J167" s="50">
        <v>143</v>
      </c>
      <c r="K167" s="53" t="s">
        <v>84</v>
      </c>
      <c r="L167" s="50">
        <f>3.94+6.91</f>
        <v>10.85</v>
      </c>
    </row>
    <row r="168" spans="1:12" ht="37.5" x14ac:dyDescent="0.3">
      <c r="A168" s="23"/>
      <c r="B168" s="15"/>
      <c r="C168" s="11"/>
      <c r="D168" s="7" t="s">
        <v>28</v>
      </c>
      <c r="E168" s="49" t="s">
        <v>94</v>
      </c>
      <c r="F168" s="50">
        <v>25</v>
      </c>
      <c r="G168" s="50"/>
      <c r="H168" s="50"/>
      <c r="I168" s="50"/>
      <c r="J168" s="50"/>
      <c r="K168" s="53" t="s">
        <v>96</v>
      </c>
      <c r="L168" s="50">
        <v>34.78</v>
      </c>
    </row>
    <row r="169" spans="1:12" ht="37.5" x14ac:dyDescent="0.3">
      <c r="A169" s="23"/>
      <c r="B169" s="15"/>
      <c r="C169" s="11"/>
      <c r="D169" s="7" t="s">
        <v>29</v>
      </c>
      <c r="E169" s="49" t="s">
        <v>95</v>
      </c>
      <c r="F169" s="50">
        <v>150</v>
      </c>
      <c r="G169" s="50">
        <v>2.06</v>
      </c>
      <c r="H169" s="50">
        <v>3.23</v>
      </c>
      <c r="I169" s="50">
        <v>9.4</v>
      </c>
      <c r="J169" s="50">
        <v>75</v>
      </c>
      <c r="K169" s="53" t="s">
        <v>97</v>
      </c>
      <c r="L169" s="50">
        <v>15.71</v>
      </c>
    </row>
    <row r="170" spans="1:12" ht="37.5" x14ac:dyDescent="0.3">
      <c r="A170" s="23"/>
      <c r="B170" s="15"/>
      <c r="C170" s="11"/>
      <c r="D170" s="7" t="s">
        <v>30</v>
      </c>
      <c r="E170" s="49" t="s">
        <v>45</v>
      </c>
      <c r="F170" s="50">
        <v>200</v>
      </c>
      <c r="G170" s="50">
        <v>0.2</v>
      </c>
      <c r="H170" s="50"/>
      <c r="I170" s="50">
        <v>15</v>
      </c>
      <c r="J170" s="50">
        <v>56</v>
      </c>
      <c r="K170" s="53" t="s">
        <v>51</v>
      </c>
      <c r="L170" s="50">
        <v>3.52</v>
      </c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8.75" x14ac:dyDescent="0.3">
      <c r="A172" s="23"/>
      <c r="B172" s="15"/>
      <c r="C172" s="11"/>
      <c r="D172" s="7" t="s">
        <v>32</v>
      </c>
      <c r="E172" s="51" t="s">
        <v>46</v>
      </c>
      <c r="F172" s="50">
        <v>40</v>
      </c>
      <c r="G172" s="50">
        <v>2.44</v>
      </c>
      <c r="H172" s="50">
        <v>0.48</v>
      </c>
      <c r="I172" s="50">
        <v>16.399999999999999</v>
      </c>
      <c r="J172" s="50">
        <v>82.4</v>
      </c>
      <c r="K172" s="42"/>
      <c r="L172" s="65">
        <v>1.7</v>
      </c>
    </row>
    <row r="173" spans="1:12" ht="18.75" x14ac:dyDescent="0.3">
      <c r="A173" s="23"/>
      <c r="B173" s="15"/>
      <c r="C173" s="11"/>
      <c r="D173" s="6"/>
      <c r="E173" s="51" t="s">
        <v>111</v>
      </c>
      <c r="F173" s="50">
        <v>50</v>
      </c>
      <c r="G173" s="55">
        <v>0.3</v>
      </c>
      <c r="H173" s="55">
        <v>0.3</v>
      </c>
      <c r="I173" s="55">
        <v>0.23</v>
      </c>
      <c r="J173" s="55">
        <v>35.200000000000003</v>
      </c>
      <c r="K173" s="42"/>
      <c r="L173" s="65">
        <v>3.49</v>
      </c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>SUM(G166:G174)</f>
        <v>13.99</v>
      </c>
      <c r="H175" s="19">
        <f>SUM(H166:H174)</f>
        <v>11.010000000000002</v>
      </c>
      <c r="I175" s="19">
        <f>SUM(I166:I174)</f>
        <v>75.87</v>
      </c>
      <c r="J175" s="19">
        <f>SUM(J166:J174)</f>
        <v>400.59999999999997</v>
      </c>
      <c r="K175" s="25"/>
      <c r="L175" s="19">
        <f>SUM(L166:L174)</f>
        <v>74.17</v>
      </c>
    </row>
    <row r="176" spans="1:12" ht="15" x14ac:dyDescent="0.2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1200</v>
      </c>
      <c r="G176" s="32">
        <f>G165+G175</f>
        <v>45.15</v>
      </c>
      <c r="H176" s="32">
        <f>H165+H175</f>
        <v>30.560000000000002</v>
      </c>
      <c r="I176" s="32">
        <f>I165+I175</f>
        <v>131.19</v>
      </c>
      <c r="J176" s="32">
        <f>J165+J175</f>
        <v>911.12999999999988</v>
      </c>
      <c r="K176" s="32"/>
      <c r="L176" s="32">
        <f>L165+L175</f>
        <v>148.34</v>
      </c>
    </row>
    <row r="177" spans="1:12" ht="18.75" x14ac:dyDescent="0.3">
      <c r="A177" s="20">
        <v>2</v>
      </c>
      <c r="B177" s="21">
        <v>5</v>
      </c>
      <c r="C177" s="22" t="s">
        <v>20</v>
      </c>
      <c r="D177" s="5" t="s">
        <v>21</v>
      </c>
      <c r="E177" s="51" t="s">
        <v>72</v>
      </c>
      <c r="F177" s="50">
        <v>50</v>
      </c>
      <c r="G177" s="50">
        <v>10</v>
      </c>
      <c r="H177" s="50">
        <v>5.47</v>
      </c>
      <c r="I177" s="50">
        <v>7.73</v>
      </c>
      <c r="J177" s="50">
        <v>138</v>
      </c>
      <c r="K177" s="58" t="s">
        <v>74</v>
      </c>
      <c r="L177" s="50">
        <v>28.39</v>
      </c>
    </row>
    <row r="178" spans="1:12" ht="37.5" x14ac:dyDescent="0.3">
      <c r="A178" s="23"/>
      <c r="B178" s="15"/>
      <c r="C178" s="11"/>
      <c r="D178" s="67" t="s">
        <v>29</v>
      </c>
      <c r="E178" s="49" t="s">
        <v>44</v>
      </c>
      <c r="F178" s="50">
        <v>150</v>
      </c>
      <c r="G178" s="50">
        <v>3.67</v>
      </c>
      <c r="H178" s="50">
        <v>3</v>
      </c>
      <c r="I178" s="50">
        <v>17.600000000000001</v>
      </c>
      <c r="J178" s="50">
        <v>112</v>
      </c>
      <c r="K178" s="53" t="s">
        <v>50</v>
      </c>
      <c r="L178" s="50">
        <v>13.85</v>
      </c>
    </row>
    <row r="179" spans="1:12" ht="37.5" x14ac:dyDescent="0.3">
      <c r="A179" s="23"/>
      <c r="B179" s="15"/>
      <c r="C179" s="11"/>
      <c r="D179" s="7" t="s">
        <v>22</v>
      </c>
      <c r="E179" s="49" t="s">
        <v>45</v>
      </c>
      <c r="F179" s="50">
        <v>200</v>
      </c>
      <c r="G179" s="50">
        <v>0.2</v>
      </c>
      <c r="H179" s="50"/>
      <c r="I179" s="50">
        <v>15</v>
      </c>
      <c r="J179" s="50">
        <v>56</v>
      </c>
      <c r="K179" s="53" t="s">
        <v>51</v>
      </c>
      <c r="L179" s="50">
        <v>3.52</v>
      </c>
    </row>
    <row r="180" spans="1:12" ht="18.75" x14ac:dyDescent="0.3">
      <c r="A180" s="23"/>
      <c r="B180" s="15"/>
      <c r="C180" s="11"/>
      <c r="D180" s="7" t="s">
        <v>23</v>
      </c>
      <c r="E180" s="51" t="s">
        <v>46</v>
      </c>
      <c r="F180" s="55">
        <v>20</v>
      </c>
      <c r="G180" s="50">
        <v>2.44</v>
      </c>
      <c r="H180" s="50">
        <v>0.48</v>
      </c>
      <c r="I180" s="50">
        <v>16.399999999999999</v>
      </c>
      <c r="J180" s="50">
        <v>82.4</v>
      </c>
      <c r="K180" s="42"/>
      <c r="L180" s="50">
        <v>1.28</v>
      </c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8.75" x14ac:dyDescent="0.3">
      <c r="A182" s="23"/>
      <c r="B182" s="15"/>
      <c r="C182" s="11"/>
      <c r="D182" s="6" t="s">
        <v>26</v>
      </c>
      <c r="E182" s="49"/>
      <c r="F182" s="50"/>
      <c r="G182" s="50"/>
      <c r="H182" s="50"/>
      <c r="I182" s="50"/>
      <c r="J182" s="50"/>
      <c r="K182" s="42"/>
      <c r="L182" s="41"/>
    </row>
    <row r="183" spans="1:12" ht="18.75" x14ac:dyDescent="0.3">
      <c r="A183" s="23"/>
      <c r="B183" s="15"/>
      <c r="C183" s="11"/>
      <c r="D183" s="6"/>
      <c r="E183" s="49" t="s">
        <v>98</v>
      </c>
      <c r="F183" s="50">
        <v>95</v>
      </c>
      <c r="G183" s="50">
        <v>1.61</v>
      </c>
      <c r="H183" s="50">
        <v>0.115</v>
      </c>
      <c r="I183" s="50">
        <v>16.2</v>
      </c>
      <c r="J183" s="50">
        <v>73.599999999999994</v>
      </c>
      <c r="K183" s="42"/>
      <c r="L183" s="41">
        <v>27.13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>SUM(G177:G183)</f>
        <v>17.919999999999998</v>
      </c>
      <c r="H184" s="19">
        <f>SUM(H177:H183)</f>
        <v>9.0649999999999995</v>
      </c>
      <c r="I184" s="19">
        <f>SUM(I177:I183)</f>
        <v>72.929999999999993</v>
      </c>
      <c r="J184" s="19">
        <f>SUM(J177:J183)</f>
        <v>462</v>
      </c>
      <c r="K184" s="25"/>
      <c r="L184" s="19">
        <f>SUM(L177:L183)</f>
        <v>74.17</v>
      </c>
    </row>
    <row r="185" spans="1:12" ht="56.25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60</v>
      </c>
      <c r="F185" s="50">
        <v>10</v>
      </c>
      <c r="G185" s="50">
        <v>0.27</v>
      </c>
      <c r="H185" s="50"/>
      <c r="I185" s="50">
        <v>0.84</v>
      </c>
      <c r="J185" s="50">
        <v>9</v>
      </c>
      <c r="K185" s="53" t="s">
        <v>55</v>
      </c>
      <c r="L185" s="50">
        <v>2.0099999999999998</v>
      </c>
    </row>
    <row r="186" spans="1:12" ht="37.5" x14ac:dyDescent="0.3">
      <c r="A186" s="23"/>
      <c r="B186" s="15"/>
      <c r="C186" s="11"/>
      <c r="D186" s="7" t="s">
        <v>27</v>
      </c>
      <c r="E186" s="57" t="s">
        <v>100</v>
      </c>
      <c r="F186" s="50">
        <v>250</v>
      </c>
      <c r="G186" s="50">
        <v>6</v>
      </c>
      <c r="H186" s="50">
        <v>5</v>
      </c>
      <c r="I186" s="50">
        <v>14</v>
      </c>
      <c r="J186" s="50">
        <v>102</v>
      </c>
      <c r="K186" s="53" t="s">
        <v>67</v>
      </c>
      <c r="L186" s="50">
        <v>6.67</v>
      </c>
    </row>
    <row r="187" spans="1:12" ht="37.5" x14ac:dyDescent="0.3">
      <c r="A187" s="23"/>
      <c r="B187" s="15"/>
      <c r="C187" s="11"/>
      <c r="D187" s="7" t="s">
        <v>28</v>
      </c>
      <c r="E187" s="49" t="s">
        <v>114</v>
      </c>
      <c r="F187" s="50">
        <v>60</v>
      </c>
      <c r="G187" s="50">
        <v>2525</v>
      </c>
      <c r="H187" s="50">
        <v>13.67</v>
      </c>
      <c r="I187" s="50">
        <v>5.08</v>
      </c>
      <c r="J187" s="50">
        <v>220.4</v>
      </c>
      <c r="K187" s="53" t="s">
        <v>56</v>
      </c>
      <c r="L187" s="65">
        <v>31.01</v>
      </c>
    </row>
    <row r="188" spans="1:12" ht="15" x14ac:dyDescent="0.25">
      <c r="A188" s="23"/>
      <c r="B188" s="15"/>
      <c r="C188" s="11"/>
      <c r="D188" s="7" t="s">
        <v>29</v>
      </c>
      <c r="E188" s="70" t="s">
        <v>115</v>
      </c>
      <c r="F188" s="41">
        <v>150</v>
      </c>
      <c r="G188" s="41">
        <v>3.65</v>
      </c>
      <c r="H188" s="41">
        <v>5.37</v>
      </c>
      <c r="I188" s="41">
        <v>36.6</v>
      </c>
      <c r="J188" s="41">
        <v>209</v>
      </c>
      <c r="K188" s="69" t="s">
        <v>71</v>
      </c>
      <c r="L188" s="41">
        <v>15.18</v>
      </c>
    </row>
    <row r="189" spans="1:12" ht="37.5" x14ac:dyDescent="0.3">
      <c r="A189" s="23"/>
      <c r="B189" s="15"/>
      <c r="C189" s="11"/>
      <c r="D189" s="7" t="s">
        <v>30</v>
      </c>
      <c r="E189" s="49" t="s">
        <v>45</v>
      </c>
      <c r="F189" s="50">
        <v>200</v>
      </c>
      <c r="G189" s="50">
        <v>0.2</v>
      </c>
      <c r="H189" s="50"/>
      <c r="I189" s="50">
        <v>15</v>
      </c>
      <c r="J189" s="50">
        <v>56</v>
      </c>
      <c r="K189" s="53" t="s">
        <v>51</v>
      </c>
      <c r="L189" s="50">
        <v>3.52</v>
      </c>
    </row>
    <row r="190" spans="1:12" ht="15" x14ac:dyDescent="0.25">
      <c r="A190" s="23"/>
      <c r="B190" s="15"/>
      <c r="C190" s="11"/>
      <c r="D190" s="7" t="s">
        <v>31</v>
      </c>
      <c r="E190" s="54"/>
      <c r="F190" s="54"/>
      <c r="G190" s="54"/>
      <c r="H190" s="54"/>
      <c r="I190" s="54"/>
      <c r="J190" s="54"/>
      <c r="K190" s="54"/>
      <c r="L190" s="54"/>
    </row>
    <row r="191" spans="1:12" ht="18.75" x14ac:dyDescent="0.3">
      <c r="A191" s="23"/>
      <c r="B191" s="15"/>
      <c r="C191" s="11"/>
      <c r="D191" s="7" t="s">
        <v>32</v>
      </c>
      <c r="E191" s="51" t="s">
        <v>46</v>
      </c>
      <c r="F191" s="55">
        <v>40</v>
      </c>
      <c r="G191" s="50">
        <v>2.44</v>
      </c>
      <c r="H191" s="50">
        <v>0.48</v>
      </c>
      <c r="I191" s="50">
        <v>16.399999999999999</v>
      </c>
      <c r="J191" s="50">
        <v>82.4</v>
      </c>
      <c r="K191" s="42"/>
      <c r="L191" s="50">
        <f>1.52+0.69</f>
        <v>2.21</v>
      </c>
    </row>
    <row r="192" spans="1:12" ht="18.75" x14ac:dyDescent="0.3">
      <c r="A192" s="23"/>
      <c r="B192" s="15"/>
      <c r="C192" s="11"/>
      <c r="D192" s="6"/>
      <c r="E192" s="51" t="s">
        <v>78</v>
      </c>
      <c r="F192" s="50">
        <v>50</v>
      </c>
      <c r="G192" s="55">
        <v>0.3</v>
      </c>
      <c r="H192" s="55">
        <v>0.3</v>
      </c>
      <c r="I192" s="55">
        <v>0.23</v>
      </c>
      <c r="J192" s="55">
        <v>35.200000000000003</v>
      </c>
      <c r="K192" s="42"/>
      <c r="L192" s="65">
        <v>13.57</v>
      </c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>SUM(G185:G193)</f>
        <v>2537.86</v>
      </c>
      <c r="H194" s="19">
        <f>SUM(H185:H193)</f>
        <v>24.820000000000004</v>
      </c>
      <c r="I194" s="19">
        <f>SUM(I185:I193)</f>
        <v>88.15000000000002</v>
      </c>
      <c r="J194" s="19">
        <f>SUM(J185:J193)</f>
        <v>714</v>
      </c>
      <c r="K194" s="25"/>
      <c r="L194" s="19">
        <f>SUM(L185:L193)</f>
        <v>74.17</v>
      </c>
    </row>
    <row r="195" spans="1:12" ht="15" x14ac:dyDescent="0.2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1275</v>
      </c>
      <c r="G195" s="32">
        <f>G184+G194</f>
        <v>2555.7800000000002</v>
      </c>
      <c r="H195" s="32">
        <f>H184+H194</f>
        <v>33.885000000000005</v>
      </c>
      <c r="I195" s="32">
        <f>I184+I194</f>
        <v>161.08000000000001</v>
      </c>
      <c r="J195" s="32">
        <f>J184+J194</f>
        <v>1176</v>
      </c>
      <c r="K195" s="32"/>
      <c r="L195" s="32">
        <f>L184+L194</f>
        <v>148.34</v>
      </c>
    </row>
    <row r="196" spans="1:12" x14ac:dyDescent="0.2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1235.25</v>
      </c>
      <c r="G196" s="34">
        <f>(G24+G43+G62+G81+G100+G119+G138+G157+G176+G195)/(IF(G24=0,0,1)+IF(G43=0,0,1)+IF(G62=0,0,1)+IF(G81=0,0,1)+IF(G100=0,0,1)+IF(G119=0,0,1)+IF(G138=0,0,1)+IF(G157=0,0,1)+IF(G176=0,0,1)+IF(G195=0,0,1))</f>
        <v>296.92899999999997</v>
      </c>
      <c r="H196" s="34">
        <f>(H24+H43+H62+H81+H100+H119+H138+H157+H176+H195)/(IF(H24=0,0,1)+IF(H43=0,0,1)+IF(H62=0,0,1)+IF(H81=0,0,1)+IF(H100=0,0,1)+IF(H119=0,0,1)+IF(H138=0,0,1)+IF(H157=0,0,1)+IF(H176=0,0,1)+IF(H195=0,0,1))</f>
        <v>34.401000000000003</v>
      </c>
      <c r="I196" s="34">
        <f>(I24+I43+I62+I81+I100+I119+I138+I157+I176+I195)/(IF(I24=0,0,1)+IF(I43=0,0,1)+IF(I62=0,0,1)+IF(I81=0,0,1)+IF(I100=0,0,1)+IF(I119=0,0,1)+IF(I138=0,0,1)+IF(I157=0,0,1)+IF(I176=0,0,1)+IF(I195=0,0,1))</f>
        <v>180.62500000000003</v>
      </c>
      <c r="J196" s="34">
        <f>(J24+J43+J62+J81+J100+J119+J138+J157+J176+J195)/(IF(J24=0,0,1)+IF(J43=0,0,1)+IF(J62=0,0,1)+IF(J81=0,0,1)+IF(J100=0,0,1)+IF(J119=0,0,1)+IF(J138=0,0,1)+IF(J157=0,0,1)+IF(J176=0,0,1)+IF(J195=0,0,1))</f>
        <v>1097.7529999999999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148.33999999999997</v>
      </c>
    </row>
  </sheetData>
  <sheetProtection sheet="1" objects="1" scenarios="1"/>
  <mergeCells count="14"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81:D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2024-02-05T14:20:34Z</dcterms:modified>
</cp:coreProperties>
</file>